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00" windowWidth="15480" windowHeight="4890" firstSheet="10" activeTab="11"/>
  </bookViews>
  <sheets>
    <sheet name="COBER VACUNACION  2000 (2)" sheetId="1" state="hidden" r:id="rId1"/>
    <sheet name="COBER VACUNACION  2000" sheetId="2" r:id="rId2"/>
    <sheet name="COBER VACUNACION  2001" sheetId="3" r:id="rId3"/>
    <sheet name="COBER VACUNACION 2002 " sheetId="4" r:id="rId4"/>
    <sheet name="COBER VACUNACION  2003" sheetId="5" r:id="rId5"/>
    <sheet name="COBER VACUNACION  2004" sheetId="6" r:id="rId6"/>
    <sheet name="COBER VACUNACION  2005" sheetId="7" r:id="rId7"/>
    <sheet name="COBER VACUNA 2006" sheetId="8" r:id="rId8"/>
    <sheet name="COBER VACUNA 2007" sheetId="9" r:id="rId9"/>
    <sheet name="COBER VACUNA 2008" sheetId="10" r:id="rId10"/>
    <sheet name="COBER VACUNA 2009" sheetId="11" r:id="rId11"/>
    <sheet name="COBER VACUNA 2010" sheetId="12" r:id="rId12"/>
    <sheet name="COBER VACUNA 2011" sheetId="13" r:id="rId13"/>
    <sheet name="COBER VACUNA 2012" sheetId="14" r:id="rId14"/>
    <sheet name="COBER VACUNA 2013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Piv05Conciliada" hidden="1">'[2]Localidades2005'!$A$5</definedName>
    <definedName name="_Piv93Conciliada" hidden="1">'[2]Localidades1993'!$A$5</definedName>
    <definedName name="_xlnm.Print_Area" localSheetId="7">'COBER VACUNA 2006'!$A$1:$R$32</definedName>
    <definedName name="_xlnm.Print_Area" localSheetId="8">'COBER VACUNA 2007'!$A$1:$R$32</definedName>
    <definedName name="_xlnm.Print_Area" localSheetId="9">'COBER VACUNA 2008'!$A$1:$T$30</definedName>
    <definedName name="_xlnm.Print_Area" localSheetId="10">'COBER VACUNA 2009'!$A$1:$V$31</definedName>
    <definedName name="_xlnm.Print_Area" localSheetId="11">'COBER VACUNA 2010'!$A$1:$V$32</definedName>
    <definedName name="_xlnm.Print_Area" localSheetId="12">'COBER VACUNA 2011'!$A$1:$X$29</definedName>
    <definedName name="_xlnm.Print_Area" localSheetId="13">'COBER VACUNA 2012'!$A$1:$X$29</definedName>
    <definedName name="_xlnm.Print_Area" localSheetId="14">'COBER VACUNA 2013'!$A$1:$X$29</definedName>
    <definedName name="_xlnm.Print_Area" localSheetId="1">'COBER VACUNACION  2000'!$A$1:$P$32</definedName>
    <definedName name="_xlnm.Print_Area" localSheetId="0">'COBER VACUNACION  2000 (2)'!$A$1:$C$31</definedName>
    <definedName name="_xlnm.Print_Area" localSheetId="2">'COBER VACUNACION  2001'!$A$1:$P$32</definedName>
    <definedName name="_xlnm.Print_Area" localSheetId="4">'COBER VACUNACION  2003'!$A$1:$P$32</definedName>
    <definedName name="_xlnm.Print_Area" localSheetId="5">'COBER VACUNACION  2004'!$A$1:$R$32</definedName>
    <definedName name="_xlnm.Print_Area" localSheetId="6">'COBER VACUNACION  2005'!$A$1:$R$32</definedName>
    <definedName name="_xlnm.Print_Area" localSheetId="3">'COBER VACUNACION 2002 '!$A$1:$P$32</definedName>
    <definedName name="SBHom" hidden="1">-OFFSET('[2]VisorLoc'!$N$6,,,17,1)</definedName>
    <definedName name="SBMuj" hidden="1">OFFSET('[2]VisorLoc'!$O$6,,,17,1)</definedName>
    <definedName name="SCHom" hidden="1">-OFFSET('[2]VisorLoc'!$Q$6,,,17,1)</definedName>
    <definedName name="SCMuj" hidden="1">OFFSET('[2]VisorLoc'!$R$6,,,17,1)</definedName>
  </definedNames>
  <calcPr fullCalcOnLoad="1"/>
</workbook>
</file>

<file path=xl/sharedStrings.xml><?xml version="1.0" encoding="utf-8"?>
<sst xmlns="http://schemas.openxmlformats.org/spreadsheetml/2006/main" count="821" uniqueCount="78">
  <si>
    <t>SECRETARIA DISTRITAL DE SALUD BOGOTA D.C.</t>
  </si>
  <si>
    <t>POBLACIONES</t>
  </si>
  <si>
    <t>2000-2004</t>
  </si>
  <si>
    <t>LOCALIDADES</t>
  </si>
  <si>
    <t>POBLACION MENOR 1 AÑO</t>
  </si>
  <si>
    <t>POBLACION 1 año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</si>
  <si>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</si>
  <si>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</si>
  <si>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</si>
  <si>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</si>
  <si>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</si>
  <si>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</si>
  <si>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</si>
  <si>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</si>
  <si>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</si>
  <si>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</si>
  <si>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</si>
  <si>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</si>
  <si>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</si>
  <si>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MARTIRES</t>
  </si>
  <si>
    <t>ANTONIO NARINO</t>
  </si>
  <si>
    <t>PUENTE ARANDA</t>
  </si>
  <si>
    <t>CANDELARIA</t>
  </si>
  <si>
    <t>RAFAEL URIBE</t>
  </si>
  <si>
    <t>CIUDAD BOLIVAR</t>
  </si>
  <si>
    <t>SUMAPAZ</t>
  </si>
  <si>
    <t>TOTAL</t>
  </si>
  <si>
    <t>DIRECCION DE SALUD PUBLICA-AREA VIGILANCIA EN SALUD</t>
  </si>
  <si>
    <t>% CUMPLIMIENTO VACUNACION POR BIOLOGICO  SEGUN LOCALIDADES</t>
  </si>
  <si>
    <t>AÑO 2000</t>
  </si>
  <si>
    <t xml:space="preserve">MENORES DE UN AÑO </t>
  </si>
  <si>
    <t>POBLACION DE 1 AÑO</t>
  </si>
  <si>
    <t xml:space="preserve"> 1 AÑO                         TRIPLE VIRAL</t>
  </si>
  <si>
    <t>ANTIPOLIO</t>
  </si>
  <si>
    <t>D.P.T</t>
  </si>
  <si>
    <t>B.C.G</t>
  </si>
  <si>
    <t xml:space="preserve">HEPATITIS  B </t>
  </si>
  <si>
    <t>HEMOPHILUS</t>
  </si>
  <si>
    <t>INMUNIZ</t>
  </si>
  <si>
    <t>COBER</t>
  </si>
  <si>
    <t>FUENTE : Proyecciones de Población DANE, censo 2005</t>
  </si>
  <si>
    <t>FUENTE POBLACION SUMAPAZ: Censo 2002 -Acta Consejo local de Gobierno Sumapaz 30/01/03</t>
  </si>
  <si>
    <t>NOTA: La distribución por localidad y edad se realizo una simulación estadística con base en los resultados del censo 2005</t>
  </si>
  <si>
    <t>AÑO 2001</t>
  </si>
  <si>
    <t xml:space="preserve">1 AÑO                                    TRIPLE VIRAL </t>
  </si>
  <si>
    <t>AÑO 2002</t>
  </si>
  <si>
    <t>AÑO 2003</t>
  </si>
  <si>
    <t>|</t>
  </si>
  <si>
    <t>AÑO 2004</t>
  </si>
  <si>
    <t>1 AÑO</t>
  </si>
  <si>
    <t>TRIPLE VIRAL</t>
  </si>
  <si>
    <t>FIEBRE AMARILLA</t>
  </si>
  <si>
    <t>AÑO 2005</t>
  </si>
  <si>
    <t>AÑO 2006</t>
  </si>
  <si>
    <t>AÑO 2007</t>
  </si>
  <si>
    <t>%</t>
  </si>
  <si>
    <t>% CUMPLIMIENTO  VACUNACION POR BIOLOGICO  SEGUN LOCALIDADES</t>
  </si>
  <si>
    <t>TOTAL AÑO  DEL 2008</t>
  </si>
  <si>
    <t>HEPATITIS A</t>
  </si>
  <si>
    <t>FUENTE : SIS-151 RESUMEN MENSUAL DE VACUNACION</t>
  </si>
  <si>
    <t>FUENTE POBLACION: Proyecciones de Población DANE censo 2005, distribución Localidades por DAPD</t>
  </si>
  <si>
    <t>DIRECCION DE SALUD PUBLICA - AREA VIGILANCIA EN SALUD</t>
  </si>
  <si>
    <t>% DE CUMPLIMIENTO METAS  POR BIOLOGICO  SEGUN LOCALIDADES</t>
  </si>
  <si>
    <r>
      <t xml:space="preserve">ENERO - DICIEMBRE  DEL </t>
    </r>
    <r>
      <rPr>
        <b/>
        <sz val="16"/>
        <rFont val="Constantia"/>
        <family val="1"/>
      </rPr>
      <t>2010</t>
    </r>
  </si>
  <si>
    <t>HAEMOPHILUS</t>
  </si>
  <si>
    <t>ROTAVIRUS</t>
  </si>
  <si>
    <t>NEUMOCOCO</t>
  </si>
  <si>
    <t>VACUNA-DOS</t>
  </si>
  <si>
    <t>ENERO - DICIEMBRE DEL 2009</t>
  </si>
  <si>
    <t>FUENTE POBLACION: Cohortes de vacunación</t>
  </si>
  <si>
    <t>% VACUNACION POR BIOLOGICO  SEGUN LOCALIDADES</t>
  </si>
  <si>
    <r>
      <t xml:space="preserve">ENERO - DICIEMBRE DEL </t>
    </r>
    <r>
      <rPr>
        <b/>
        <sz val="16"/>
        <rFont val="Constantia"/>
        <family val="1"/>
      </rPr>
      <t>2011</t>
    </r>
  </si>
  <si>
    <t>POBLACION DE 5 AÑOS</t>
  </si>
  <si>
    <t>5 AÑOS</t>
  </si>
  <si>
    <t>Elaborado 08-10-2012</t>
  </si>
  <si>
    <r>
      <t xml:space="preserve">ENERO -DICIEMBRE DEL </t>
    </r>
    <r>
      <rPr>
        <b/>
        <sz val="16"/>
        <rFont val="Constantia"/>
        <family val="1"/>
      </rPr>
      <t>2012</t>
    </r>
  </si>
  <si>
    <r>
      <t xml:space="preserve">ENERO-DICIEMBRE  DEL </t>
    </r>
    <r>
      <rPr>
        <b/>
        <sz val="16"/>
        <rFont val="Constantia"/>
        <family val="1"/>
      </rPr>
      <t>2013</t>
    </r>
  </si>
  <si>
    <t>Elaborado 08-01-2014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</si>
</sst>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_)"/>
    <numFmt numFmtId="181" formatCode="0.0_)"/>
    <numFmt numFmtId="182" formatCode="0.0"/>
    <numFmt numFmtId="183" formatCode="_ * #,##0.00_ ;_ * \-#,##0.00_ ;_ * &quot;-&quot;??_ ;_ @_ "/>
    <numFmt numFmtId="184" formatCode="_([$€]* #,##0.00_);_([$€]* \(#,##0.00\);_([$€]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Bell MT"/>
      <family val="1"/>
    </font>
    <font>
      <b/>
      <sz val="10"/>
      <name val="Arial"/>
      <family val="2"/>
    </font>
    <font>
      <sz val="9"/>
      <name val="Courier"/>
      <family val="3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 Unicode MS"/>
      <family val="2"/>
    </font>
    <font>
      <b/>
      <sz val="12"/>
      <name val="Constantia"/>
      <family val="1"/>
    </font>
    <font>
      <b/>
      <sz val="16"/>
      <name val="Constantia"/>
      <family val="1"/>
    </font>
    <font>
      <b/>
      <sz val="12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4" fillId="0" borderId="0">
      <alignment horizontal="center" wrapText="1"/>
      <protection/>
    </xf>
    <xf numFmtId="0" fontId="4" fillId="0" borderId="0">
      <alignment horizontal="left"/>
      <protection/>
    </xf>
    <xf numFmtId="0" fontId="4" fillId="0" borderId="0">
      <alignment horizontal="right"/>
      <protection/>
    </xf>
    <xf numFmtId="0" fontId="40" fillId="38" borderId="0" applyNumberFormat="0" applyBorder="0" applyAlignment="0" applyProtection="0"/>
    <xf numFmtId="0" fontId="15" fillId="39" borderId="1" applyNumberFormat="0" applyAlignment="0" applyProtection="0"/>
    <xf numFmtId="0" fontId="41" fillId="40" borderId="2" applyNumberFormat="0" applyAlignment="0" applyProtection="0"/>
    <xf numFmtId="0" fontId="42" fillId="41" borderId="3" applyNumberFormat="0" applyAlignment="0" applyProtection="0"/>
    <xf numFmtId="0" fontId="43" fillId="0" borderId="4" applyNumberFormat="0" applyFill="0" applyAlignment="0" applyProtection="0"/>
    <xf numFmtId="0" fontId="2" fillId="0" borderId="0">
      <alignment horizontal="center" wrapText="1"/>
      <protection/>
    </xf>
    <xf numFmtId="0" fontId="16" fillId="42" borderId="5" applyNumberFormat="0" applyAlignment="0" applyProtection="0"/>
    <xf numFmtId="0" fontId="44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6" fillId="49" borderId="2" applyNumberForma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2" fillId="7" borderId="1" applyNumberFormat="0" applyAlignment="0" applyProtection="0"/>
    <xf numFmtId="0" fontId="2" fillId="0" borderId="0">
      <alignment horizontal="left"/>
      <protection/>
    </xf>
    <xf numFmtId="0" fontId="23" fillId="0" borderId="10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2" borderId="11" applyNumberFormat="0" applyFont="0" applyAlignment="0" applyProtection="0"/>
    <xf numFmtId="0" fontId="2" fillId="53" borderId="12" applyNumberFormat="0" applyFont="0" applyAlignment="0" applyProtection="0"/>
    <xf numFmtId="0" fontId="24" fillId="39" borderId="13" applyNumberFormat="0" applyAlignment="0" applyProtection="0"/>
    <xf numFmtId="9" fontId="1" fillId="0" borderId="0" applyFont="0" applyFill="0" applyBorder="0" applyAlignment="0" applyProtection="0"/>
    <xf numFmtId="0" fontId="51" fillId="40" borderId="1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45" fillId="0" borderId="16" applyNumberFormat="0" applyFill="0" applyAlignment="0" applyProtection="0"/>
    <xf numFmtId="0" fontId="56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17" fontId="3" fillId="0" borderId="0" xfId="96" applyNumberFormat="1" applyFont="1" applyFill="1" applyAlignment="1" applyProtection="1">
      <alignment horizontal="left"/>
      <protection/>
    </xf>
    <xf numFmtId="0" fontId="4" fillId="0" borderId="0" xfId="96" applyFont="1" applyFill="1" applyAlignment="1">
      <alignment/>
      <protection/>
    </xf>
    <xf numFmtId="0" fontId="2" fillId="0" borderId="0" xfId="96" applyFont="1" applyFill="1">
      <alignment/>
      <protection/>
    </xf>
    <xf numFmtId="0" fontId="4" fillId="0" borderId="0" xfId="96" applyFont="1" applyFill="1" applyAlignment="1" applyProtection="1">
      <alignment/>
      <protection/>
    </xf>
    <xf numFmtId="17" fontId="4" fillId="0" borderId="0" xfId="96" applyNumberFormat="1" applyFont="1" applyFill="1" applyAlignment="1" applyProtection="1">
      <alignment/>
      <protection/>
    </xf>
    <xf numFmtId="0" fontId="5" fillId="0" borderId="0" xfId="96" applyFont="1" applyFill="1">
      <alignment/>
      <protection/>
    </xf>
    <xf numFmtId="0" fontId="8" fillId="0" borderId="18" xfId="96" applyFont="1" applyFill="1" applyBorder="1" applyProtection="1">
      <alignment/>
      <protection/>
    </xf>
    <xf numFmtId="0" fontId="8" fillId="0" borderId="19" xfId="96" applyFont="1" applyFill="1" applyBorder="1" applyAlignment="1" applyProtection="1">
      <alignment horizontal="left"/>
      <protection/>
    </xf>
    <xf numFmtId="180" fontId="8" fillId="0" borderId="18" xfId="96" applyNumberFormat="1" applyFont="1" applyFill="1" applyBorder="1" applyProtection="1">
      <alignment/>
      <protection/>
    </xf>
    <xf numFmtId="180" fontId="8" fillId="0" borderId="20" xfId="96" applyNumberFormat="1" applyFont="1" applyFill="1" applyBorder="1" applyProtection="1">
      <alignment/>
      <protection/>
    </xf>
    <xf numFmtId="0" fontId="8" fillId="0" borderId="21" xfId="96" applyFont="1" applyFill="1" applyBorder="1" applyProtection="1">
      <alignment/>
      <protection/>
    </xf>
    <xf numFmtId="0" fontId="8" fillId="0" borderId="22" xfId="96" applyFont="1" applyFill="1" applyBorder="1" applyAlignment="1" applyProtection="1">
      <alignment horizontal="left"/>
      <protection/>
    </xf>
    <xf numFmtId="180" fontId="8" fillId="0" borderId="21" xfId="96" applyNumberFormat="1" applyFont="1" applyFill="1" applyBorder="1" applyProtection="1">
      <alignment/>
      <protection/>
    </xf>
    <xf numFmtId="180" fontId="8" fillId="0" borderId="23" xfId="96" applyNumberFormat="1" applyFont="1" applyFill="1" applyBorder="1" applyProtection="1">
      <alignment/>
      <protection/>
    </xf>
    <xf numFmtId="180" fontId="8" fillId="0" borderId="24" xfId="96" applyNumberFormat="1" applyFont="1" applyFill="1" applyBorder="1" applyProtection="1">
      <alignment/>
      <protection/>
    </xf>
    <xf numFmtId="0" fontId="6" fillId="4" borderId="25" xfId="96" applyFont="1" applyFill="1" applyBorder="1">
      <alignment/>
      <protection/>
    </xf>
    <xf numFmtId="0" fontId="6" fillId="4" borderId="26" xfId="96" applyFont="1" applyFill="1" applyBorder="1" applyAlignment="1" applyProtection="1">
      <alignment horizontal="center"/>
      <protection/>
    </xf>
    <xf numFmtId="180" fontId="6" fillId="4" borderId="27" xfId="96" applyNumberFormat="1" applyFont="1" applyFill="1" applyBorder="1" applyProtection="1">
      <alignment/>
      <protection/>
    </xf>
    <xf numFmtId="0" fontId="4" fillId="0" borderId="0" xfId="96" applyFont="1" applyFill="1">
      <alignment/>
      <protection/>
    </xf>
    <xf numFmtId="0" fontId="9" fillId="0" borderId="0" xfId="96" applyFont="1" applyFill="1" applyAlignment="1" quotePrefix="1">
      <alignment horizontal="left"/>
      <protection/>
    </xf>
    <xf numFmtId="0" fontId="9" fillId="0" borderId="0" xfId="96" applyFont="1" applyFill="1" applyAlignment="1">
      <alignment horizontal="left"/>
      <protection/>
    </xf>
    <xf numFmtId="15" fontId="7" fillId="0" borderId="0" xfId="96" applyNumberFormat="1" applyFont="1" applyFill="1" applyAlignment="1">
      <alignment horizontal="left"/>
      <protection/>
    </xf>
    <xf numFmtId="0" fontId="4" fillId="4" borderId="25" xfId="96" applyFont="1" applyFill="1" applyBorder="1" applyAlignment="1">
      <alignment horizontal="centerContinuous"/>
      <protection/>
    </xf>
    <xf numFmtId="0" fontId="4" fillId="4" borderId="28" xfId="96" applyFont="1" applyFill="1" applyBorder="1" applyAlignment="1">
      <alignment horizontal="centerContinuous"/>
      <protection/>
    </xf>
    <xf numFmtId="0" fontId="4" fillId="4" borderId="28" xfId="96" applyFont="1" applyFill="1" applyBorder="1" applyAlignment="1" applyProtection="1">
      <alignment horizontal="centerContinuous"/>
      <protection/>
    </xf>
    <xf numFmtId="0" fontId="4" fillId="4" borderId="26" xfId="96" applyFont="1" applyFill="1" applyBorder="1" applyAlignment="1">
      <alignment horizontal="centerContinuous"/>
      <protection/>
    </xf>
    <xf numFmtId="0" fontId="6" fillId="4" borderId="20" xfId="96" applyFont="1" applyFill="1" applyBorder="1" applyAlignment="1" applyProtection="1">
      <alignment horizontal="center"/>
      <protection/>
    </xf>
    <xf numFmtId="181" fontId="8" fillId="0" borderId="29" xfId="96" applyNumberFormat="1" applyFont="1" applyFill="1" applyBorder="1" applyProtection="1">
      <alignment/>
      <protection/>
    </xf>
    <xf numFmtId="181" fontId="8" fillId="0" borderId="19" xfId="96" applyNumberFormat="1" applyFont="1" applyFill="1" applyBorder="1" applyProtection="1">
      <alignment/>
      <protection/>
    </xf>
    <xf numFmtId="181" fontId="8" fillId="0" borderId="20" xfId="96" applyNumberFormat="1" applyFont="1" applyFill="1" applyBorder="1" applyProtection="1">
      <alignment/>
      <protection/>
    </xf>
    <xf numFmtId="180" fontId="8" fillId="0" borderId="29" xfId="96" applyNumberFormat="1" applyFont="1" applyFill="1" applyBorder="1" applyProtection="1">
      <alignment/>
      <protection/>
    </xf>
    <xf numFmtId="181" fontId="8" fillId="0" borderId="0" xfId="96" applyNumberFormat="1" applyFont="1" applyFill="1" applyBorder="1" applyProtection="1">
      <alignment/>
      <protection/>
    </xf>
    <xf numFmtId="181" fontId="8" fillId="0" borderId="22" xfId="96" applyNumberFormat="1" applyFont="1" applyFill="1" applyBorder="1" applyProtection="1">
      <alignment/>
      <protection/>
    </xf>
    <xf numFmtId="181" fontId="8" fillId="0" borderId="23" xfId="96" applyNumberFormat="1" applyFont="1" applyFill="1" applyBorder="1" applyProtection="1">
      <alignment/>
      <protection/>
    </xf>
    <xf numFmtId="180" fontId="8" fillId="0" borderId="0" xfId="96" applyNumberFormat="1" applyFont="1" applyFill="1" applyBorder="1" applyProtection="1">
      <alignment/>
      <protection/>
    </xf>
    <xf numFmtId="180" fontId="6" fillId="4" borderId="30" xfId="96" applyNumberFormat="1" applyFont="1" applyFill="1" applyBorder="1" applyProtection="1">
      <alignment/>
      <protection/>
    </xf>
    <xf numFmtId="181" fontId="6" fillId="4" borderId="27" xfId="96" applyNumberFormat="1" applyFont="1" applyFill="1" applyBorder="1" applyProtection="1">
      <alignment/>
      <protection/>
    </xf>
    <xf numFmtId="180" fontId="6" fillId="4" borderId="31" xfId="96" applyNumberFormat="1" applyFont="1" applyFill="1" applyBorder="1" applyProtection="1">
      <alignment/>
      <protection/>
    </xf>
    <xf numFmtId="180" fontId="6" fillId="4" borderId="26" xfId="96" applyNumberFormat="1" applyFont="1" applyFill="1" applyBorder="1" applyProtection="1">
      <alignment/>
      <protection/>
    </xf>
    <xf numFmtId="182" fontId="2" fillId="0" borderId="0" xfId="96" applyNumberFormat="1" applyFont="1" applyFill="1">
      <alignment/>
      <protection/>
    </xf>
    <xf numFmtId="0" fontId="11" fillId="0" borderId="0" xfId="96" applyFont="1" applyFill="1" applyAlignment="1" applyProtection="1">
      <alignment/>
      <protection/>
    </xf>
    <xf numFmtId="0" fontId="12" fillId="0" borderId="0" xfId="96" applyFont="1" applyFill="1">
      <alignment/>
      <protection/>
    </xf>
    <xf numFmtId="17" fontId="11" fillId="0" borderId="0" xfId="96" applyNumberFormat="1" applyFont="1" applyFill="1" applyAlignment="1" applyProtection="1">
      <alignment/>
      <protection/>
    </xf>
    <xf numFmtId="0" fontId="4" fillId="6" borderId="25" xfId="96" applyFont="1" applyFill="1" applyBorder="1" applyAlignment="1">
      <alignment horizontal="centerContinuous"/>
      <protection/>
    </xf>
    <xf numFmtId="0" fontId="4" fillId="6" borderId="28" xfId="96" applyFont="1" applyFill="1" applyBorder="1" applyAlignment="1">
      <alignment horizontal="centerContinuous"/>
      <protection/>
    </xf>
    <xf numFmtId="0" fontId="4" fillId="6" borderId="28" xfId="96" applyFont="1" applyFill="1" applyBorder="1" applyAlignment="1" applyProtection="1">
      <alignment horizontal="centerContinuous"/>
      <protection/>
    </xf>
    <xf numFmtId="0" fontId="4" fillId="6" borderId="26" xfId="96" applyFont="1" applyFill="1" applyBorder="1" applyAlignment="1">
      <alignment horizontal="centerContinuous"/>
      <protection/>
    </xf>
    <xf numFmtId="0" fontId="6" fillId="6" borderId="20" xfId="96" applyFont="1" applyFill="1" applyBorder="1" applyAlignment="1" applyProtection="1">
      <alignment horizontal="center"/>
      <protection/>
    </xf>
    <xf numFmtId="180" fontId="8" fillId="54" borderId="21" xfId="96" applyNumberFormat="1" applyFont="1" applyFill="1" applyBorder="1" applyProtection="1">
      <alignment/>
      <protection/>
    </xf>
    <xf numFmtId="180" fontId="8" fillId="54" borderId="23" xfId="96" applyNumberFormat="1" applyFont="1" applyFill="1" applyBorder="1" applyProtection="1">
      <alignment/>
      <protection/>
    </xf>
    <xf numFmtId="181" fontId="8" fillId="54" borderId="0" xfId="96" applyNumberFormat="1" applyFont="1" applyFill="1" applyBorder="1" applyProtection="1">
      <alignment/>
      <protection/>
    </xf>
    <xf numFmtId="181" fontId="8" fillId="54" borderId="22" xfId="96" applyNumberFormat="1" applyFont="1" applyFill="1" applyBorder="1" applyProtection="1">
      <alignment/>
      <protection/>
    </xf>
    <xf numFmtId="181" fontId="8" fillId="54" borderId="23" xfId="96" applyNumberFormat="1" applyFont="1" applyFill="1" applyBorder="1" applyProtection="1">
      <alignment/>
      <protection/>
    </xf>
    <xf numFmtId="180" fontId="8" fillId="54" borderId="0" xfId="96" applyNumberFormat="1" applyFont="1" applyFill="1" applyBorder="1" applyProtection="1">
      <alignment/>
      <protection/>
    </xf>
    <xf numFmtId="0" fontId="6" fillId="6" borderId="25" xfId="96" applyFont="1" applyFill="1" applyBorder="1">
      <alignment/>
      <protection/>
    </xf>
    <xf numFmtId="0" fontId="6" fillId="6" borderId="26" xfId="96" applyFont="1" applyFill="1" applyBorder="1" applyAlignment="1" applyProtection="1">
      <alignment horizontal="center"/>
      <protection/>
    </xf>
    <xf numFmtId="180" fontId="6" fillId="6" borderId="27" xfId="96" applyNumberFormat="1" applyFont="1" applyFill="1" applyBorder="1" applyProtection="1">
      <alignment/>
      <protection/>
    </xf>
    <xf numFmtId="180" fontId="6" fillId="6" borderId="30" xfId="96" applyNumberFormat="1" applyFont="1" applyFill="1" applyBorder="1" applyProtection="1">
      <alignment/>
      <protection/>
    </xf>
    <xf numFmtId="181" fontId="6" fillId="6" borderId="27" xfId="96" applyNumberFormat="1" applyFont="1" applyFill="1" applyBorder="1" applyProtection="1">
      <alignment/>
      <protection/>
    </xf>
    <xf numFmtId="180" fontId="6" fillId="6" borderId="31" xfId="96" applyNumberFormat="1" applyFont="1" applyFill="1" applyBorder="1" applyProtection="1">
      <alignment/>
      <protection/>
    </xf>
    <xf numFmtId="180" fontId="6" fillId="6" borderId="26" xfId="96" applyNumberFormat="1" applyFont="1" applyFill="1" applyBorder="1" applyProtection="1">
      <alignment/>
      <protection/>
    </xf>
    <xf numFmtId="0" fontId="9" fillId="0" borderId="0" xfId="96" applyFont="1" applyFill="1">
      <alignment/>
      <protection/>
    </xf>
    <xf numFmtId="0" fontId="28" fillId="0" borderId="0" xfId="96" applyFont="1" applyFill="1" applyAlignment="1">
      <alignment/>
      <protection/>
    </xf>
    <xf numFmtId="0" fontId="28" fillId="0" borderId="0" xfId="96" applyFont="1" applyFill="1" applyAlignment="1">
      <alignment horizontal="left"/>
      <protection/>
    </xf>
    <xf numFmtId="0" fontId="28" fillId="0" borderId="0" xfId="96" applyFont="1" applyFill="1" applyAlignment="1" applyProtection="1">
      <alignment/>
      <protection/>
    </xf>
    <xf numFmtId="0" fontId="6" fillId="0" borderId="0" xfId="96" applyFont="1" applyFill="1" applyAlignment="1" applyProtection="1">
      <alignment/>
      <protection/>
    </xf>
    <xf numFmtId="17" fontId="28" fillId="0" borderId="0" xfId="96" applyNumberFormat="1" applyFont="1" applyFill="1" applyAlignment="1" applyProtection="1">
      <alignment/>
      <protection/>
    </xf>
    <xf numFmtId="0" fontId="9" fillId="6" borderId="20" xfId="96" applyFont="1" applyFill="1" applyBorder="1" applyAlignment="1" applyProtection="1">
      <alignment horizontal="center" vertical="center" wrapText="1"/>
      <protection/>
    </xf>
    <xf numFmtId="0" fontId="6" fillId="6" borderId="20" xfId="96" applyFont="1" applyFill="1" applyBorder="1" applyAlignment="1" applyProtection="1">
      <alignment horizontal="center" vertical="center" wrapText="1"/>
      <protection/>
    </xf>
    <xf numFmtId="0" fontId="6" fillId="6" borderId="27" xfId="96" applyFont="1" applyFill="1" applyBorder="1" applyAlignment="1" applyProtection="1">
      <alignment horizontal="center" vertical="center" wrapText="1"/>
      <protection/>
    </xf>
    <xf numFmtId="181" fontId="8" fillId="0" borderId="18" xfId="96" applyNumberFormat="1" applyFont="1" applyFill="1" applyBorder="1" applyProtection="1">
      <alignment/>
      <protection/>
    </xf>
    <xf numFmtId="180" fontId="8" fillId="0" borderId="19" xfId="96" applyNumberFormat="1" applyFont="1" applyFill="1" applyBorder="1" applyProtection="1">
      <alignment/>
      <protection/>
    </xf>
    <xf numFmtId="181" fontId="8" fillId="0" borderId="21" xfId="96" applyNumberFormat="1" applyFont="1" applyFill="1" applyBorder="1" applyProtection="1">
      <alignment/>
      <protection/>
    </xf>
    <xf numFmtId="180" fontId="8" fillId="0" borderId="22" xfId="96" applyNumberFormat="1" applyFont="1" applyFill="1" applyBorder="1" applyProtection="1">
      <alignment/>
      <protection/>
    </xf>
    <xf numFmtId="180" fontId="8" fillId="0" borderId="30" xfId="96" applyNumberFormat="1" applyFont="1" applyFill="1" applyBorder="1" applyProtection="1">
      <alignment/>
      <protection/>
    </xf>
    <xf numFmtId="181" fontId="8" fillId="0" borderId="24" xfId="96" applyNumberFormat="1" applyFont="1" applyFill="1" applyBorder="1" applyProtection="1">
      <alignment/>
      <protection/>
    </xf>
    <xf numFmtId="180" fontId="8" fillId="0" borderId="32" xfId="96" applyNumberFormat="1" applyFont="1" applyFill="1" applyBorder="1" applyProtection="1">
      <alignment/>
      <protection/>
    </xf>
    <xf numFmtId="180" fontId="2" fillId="0" borderId="0" xfId="96" applyNumberFormat="1" applyFont="1" applyFill="1">
      <alignment/>
      <protection/>
    </xf>
    <xf numFmtId="1" fontId="2" fillId="0" borderId="0" xfId="96" applyNumberFormat="1" applyFont="1" applyFill="1">
      <alignment/>
      <protection/>
    </xf>
    <xf numFmtId="0" fontId="30" fillId="0" borderId="0" xfId="96" applyFont="1" applyFill="1" applyAlignment="1">
      <alignment/>
      <protection/>
    </xf>
    <xf numFmtId="0" fontId="30" fillId="0" borderId="0" xfId="96" applyFont="1" applyFill="1" applyAlignment="1" applyProtection="1">
      <alignment/>
      <protection/>
    </xf>
    <xf numFmtId="17" fontId="30" fillId="0" borderId="0" xfId="96" applyNumberFormat="1" applyFont="1" applyFill="1" applyAlignment="1" applyProtection="1">
      <alignment/>
      <protection/>
    </xf>
    <xf numFmtId="181" fontId="8" fillId="54" borderId="20" xfId="96" applyNumberFormat="1" applyFont="1" applyFill="1" applyBorder="1" applyProtection="1">
      <alignment/>
      <protection/>
    </xf>
    <xf numFmtId="181" fontId="8" fillId="54" borderId="24" xfId="96" applyNumberFormat="1" applyFont="1" applyFill="1" applyBorder="1" applyProtection="1">
      <alignment/>
      <protection/>
    </xf>
    <xf numFmtId="181" fontId="6" fillId="6" borderId="24" xfId="96" applyNumberFormat="1" applyFont="1" applyFill="1" applyBorder="1" applyProtection="1">
      <alignment/>
      <protection/>
    </xf>
    <xf numFmtId="0" fontId="31" fillId="0" borderId="0" xfId="96" applyFont="1" applyFill="1">
      <alignment/>
      <protection/>
    </xf>
    <xf numFmtId="0" fontId="28" fillId="0" borderId="0" xfId="98" applyFont="1" applyFill="1" applyAlignment="1">
      <alignment/>
      <protection/>
    </xf>
    <xf numFmtId="0" fontId="2" fillId="0" borderId="0" xfId="98" applyFont="1" applyFill="1">
      <alignment/>
      <protection/>
    </xf>
    <xf numFmtId="0" fontId="28" fillId="0" borderId="0" xfId="98" applyFont="1" applyFill="1" applyAlignment="1">
      <alignment horizontal="left"/>
      <protection/>
    </xf>
    <xf numFmtId="0" fontId="28" fillId="0" borderId="0" xfId="98" applyFont="1" applyFill="1" applyAlignment="1" applyProtection="1">
      <alignment/>
      <protection/>
    </xf>
    <xf numFmtId="17" fontId="28" fillId="0" borderId="0" xfId="98" applyNumberFormat="1" applyFont="1" applyFill="1" applyAlignment="1" applyProtection="1">
      <alignment/>
      <protection/>
    </xf>
    <xf numFmtId="0" fontId="5" fillId="0" borderId="0" xfId="98" applyFont="1" applyFill="1">
      <alignment/>
      <protection/>
    </xf>
    <xf numFmtId="0" fontId="6" fillId="6" borderId="20" xfId="98" applyFont="1" applyFill="1" applyBorder="1" applyAlignment="1" applyProtection="1">
      <alignment horizontal="center" vertical="center" wrapText="1"/>
      <protection/>
    </xf>
    <xf numFmtId="0" fontId="6" fillId="6" borderId="26" xfId="98" applyFont="1" applyFill="1" applyBorder="1" applyAlignment="1" applyProtection="1">
      <alignment horizontal="center"/>
      <protection/>
    </xf>
    <xf numFmtId="0" fontId="9" fillId="6" borderId="20" xfId="98" applyFont="1" applyFill="1" applyBorder="1" applyAlignment="1" applyProtection="1">
      <alignment horizontal="center" vertical="center" wrapText="1"/>
      <protection/>
    </xf>
    <xf numFmtId="0" fontId="6" fillId="6" borderId="27" xfId="98" applyFont="1" applyFill="1" applyBorder="1" applyAlignment="1" applyProtection="1">
      <alignment horizontal="center" vertical="center" wrapText="1"/>
      <protection/>
    </xf>
    <xf numFmtId="0" fontId="8" fillId="0" borderId="18" xfId="98" applyFont="1" applyFill="1" applyBorder="1" applyProtection="1">
      <alignment/>
      <protection/>
    </xf>
    <xf numFmtId="0" fontId="8" fillId="0" borderId="19" xfId="98" applyFont="1" applyFill="1" applyBorder="1" applyAlignment="1" applyProtection="1">
      <alignment horizontal="left"/>
      <protection/>
    </xf>
    <xf numFmtId="180" fontId="8" fillId="0" borderId="18" xfId="98" applyNumberFormat="1" applyFont="1" applyFill="1" applyBorder="1" applyProtection="1">
      <alignment/>
      <protection/>
    </xf>
    <xf numFmtId="180" fontId="8" fillId="0" borderId="20" xfId="98" applyNumberFormat="1" applyFont="1" applyFill="1" applyBorder="1" applyProtection="1">
      <alignment/>
      <protection/>
    </xf>
    <xf numFmtId="181" fontId="8" fillId="0" borderId="29" xfId="98" applyNumberFormat="1" applyFont="1" applyFill="1" applyBorder="1" applyProtection="1">
      <alignment/>
      <protection/>
    </xf>
    <xf numFmtId="181" fontId="8" fillId="0" borderId="19" xfId="98" applyNumberFormat="1" applyFont="1" applyFill="1" applyBorder="1" applyProtection="1">
      <alignment/>
      <protection/>
    </xf>
    <xf numFmtId="181" fontId="8" fillId="0" borderId="18" xfId="98" applyNumberFormat="1" applyFont="1" applyFill="1" applyBorder="1" applyProtection="1">
      <alignment/>
      <protection/>
    </xf>
    <xf numFmtId="181" fontId="8" fillId="0" borderId="20" xfId="98" applyNumberFormat="1" applyFont="1" applyFill="1" applyBorder="1" applyProtection="1">
      <alignment/>
      <protection/>
    </xf>
    <xf numFmtId="180" fontId="8" fillId="0" borderId="29" xfId="98" applyNumberFormat="1" applyFont="1" applyFill="1" applyBorder="1" applyProtection="1">
      <alignment/>
      <protection/>
    </xf>
    <xf numFmtId="181" fontId="8" fillId="0" borderId="23" xfId="98" applyNumberFormat="1" applyFont="1" applyFill="1" applyBorder="1" applyProtection="1">
      <alignment/>
      <protection/>
    </xf>
    <xf numFmtId="0" fontId="8" fillId="0" borderId="21" xfId="98" applyFont="1" applyFill="1" applyBorder="1" applyProtection="1">
      <alignment/>
      <protection/>
    </xf>
    <xf numFmtId="0" fontId="8" fillId="0" borderId="22" xfId="98" applyFont="1" applyFill="1" applyBorder="1" applyAlignment="1" applyProtection="1">
      <alignment horizontal="left"/>
      <protection/>
    </xf>
    <xf numFmtId="180" fontId="8" fillId="0" borderId="21" xfId="98" applyNumberFormat="1" applyFont="1" applyFill="1" applyBorder="1" applyProtection="1">
      <alignment/>
      <protection/>
    </xf>
    <xf numFmtId="180" fontId="8" fillId="0" borderId="23" xfId="98" applyNumberFormat="1" applyFont="1" applyFill="1" applyBorder="1" applyProtection="1">
      <alignment/>
      <protection/>
    </xf>
    <xf numFmtId="181" fontId="8" fillId="0" borderId="0" xfId="98" applyNumberFormat="1" applyFont="1" applyFill="1" applyBorder="1" applyProtection="1">
      <alignment/>
      <protection/>
    </xf>
    <xf numFmtId="181" fontId="8" fillId="0" borderId="22" xfId="98" applyNumberFormat="1" applyFont="1" applyFill="1" applyBorder="1" applyProtection="1">
      <alignment/>
      <protection/>
    </xf>
    <xf numFmtId="181" fontId="8" fillId="0" borderId="21" xfId="98" applyNumberFormat="1" applyFont="1" applyFill="1" applyBorder="1" applyProtection="1">
      <alignment/>
      <protection/>
    </xf>
    <xf numFmtId="180" fontId="8" fillId="0" borderId="0" xfId="98" applyNumberFormat="1" applyFont="1" applyFill="1" applyBorder="1" applyProtection="1">
      <alignment/>
      <protection/>
    </xf>
    <xf numFmtId="180" fontId="8" fillId="0" borderId="24" xfId="98" applyNumberFormat="1" applyFont="1" applyFill="1" applyBorder="1" applyProtection="1">
      <alignment/>
      <protection/>
    </xf>
    <xf numFmtId="181" fontId="8" fillId="0" borderId="24" xfId="98" applyNumberFormat="1" applyFont="1" applyFill="1" applyBorder="1" applyProtection="1">
      <alignment/>
      <protection/>
    </xf>
    <xf numFmtId="0" fontId="6" fillId="6" borderId="25" xfId="98" applyFont="1" applyFill="1" applyBorder="1">
      <alignment/>
      <protection/>
    </xf>
    <xf numFmtId="180" fontId="6" fillId="6" borderId="27" xfId="98" applyNumberFormat="1" applyFont="1" applyFill="1" applyBorder="1" applyProtection="1">
      <alignment/>
      <protection/>
    </xf>
    <xf numFmtId="180" fontId="6" fillId="6" borderId="30" xfId="98" applyNumberFormat="1" applyFont="1" applyFill="1" applyBorder="1" applyProtection="1">
      <alignment/>
      <protection/>
    </xf>
    <xf numFmtId="181" fontId="6" fillId="6" borderId="27" xfId="98" applyNumberFormat="1" applyFont="1" applyFill="1" applyBorder="1" applyProtection="1">
      <alignment/>
      <protection/>
    </xf>
    <xf numFmtId="180" fontId="6" fillId="6" borderId="31" xfId="98" applyNumberFormat="1" applyFont="1" applyFill="1" applyBorder="1" applyProtection="1">
      <alignment/>
      <protection/>
    </xf>
    <xf numFmtId="180" fontId="6" fillId="6" borderId="26" xfId="98" applyNumberFormat="1" applyFont="1" applyFill="1" applyBorder="1" applyProtection="1">
      <alignment/>
      <protection/>
    </xf>
    <xf numFmtId="181" fontId="6" fillId="6" borderId="24" xfId="98" applyNumberFormat="1" applyFont="1" applyFill="1" applyBorder="1" applyProtection="1">
      <alignment/>
      <protection/>
    </xf>
    <xf numFmtId="0" fontId="4" fillId="0" borderId="0" xfId="98" applyFont="1" applyFill="1">
      <alignment/>
      <protection/>
    </xf>
    <xf numFmtId="0" fontId="9" fillId="0" borderId="0" xfId="98" applyFont="1" applyFill="1">
      <alignment/>
      <protection/>
    </xf>
    <xf numFmtId="182" fontId="2" fillId="0" borderId="0" xfId="98" applyNumberFormat="1" applyFont="1" applyFill="1">
      <alignment/>
      <protection/>
    </xf>
    <xf numFmtId="1" fontId="32" fillId="0" borderId="0" xfId="98" applyNumberFormat="1" applyFont="1" applyFill="1">
      <alignment/>
      <protection/>
    </xf>
    <xf numFmtId="0" fontId="32" fillId="0" borderId="0" xfId="98" applyFont="1" applyFill="1">
      <alignment/>
      <protection/>
    </xf>
    <xf numFmtId="180" fontId="32" fillId="0" borderId="0" xfId="98" applyNumberFormat="1" applyFont="1" applyFill="1">
      <alignment/>
      <protection/>
    </xf>
    <xf numFmtId="0" fontId="6" fillId="4" borderId="18" xfId="96" applyFont="1" applyFill="1" applyBorder="1" applyAlignment="1">
      <alignment horizontal="center" vertical="center" wrapText="1"/>
      <protection/>
    </xf>
    <xf numFmtId="0" fontId="2" fillId="4" borderId="19" xfId="96" applyFont="1" applyFill="1" applyBorder="1" applyAlignment="1">
      <alignment horizontal="center" vertical="center" wrapText="1"/>
      <protection/>
    </xf>
    <xf numFmtId="0" fontId="2" fillId="4" borderId="21" xfId="96" applyFont="1" applyFill="1" applyBorder="1" applyAlignment="1">
      <alignment horizontal="center" vertical="center" wrapText="1"/>
      <protection/>
    </xf>
    <xf numFmtId="0" fontId="2" fillId="4" borderId="22" xfId="96" applyFont="1" applyFill="1" applyBorder="1" applyAlignment="1">
      <alignment horizontal="center" vertical="center" wrapText="1"/>
      <protection/>
    </xf>
    <xf numFmtId="0" fontId="2" fillId="4" borderId="30" xfId="96" applyFont="1" applyFill="1" applyBorder="1" applyAlignment="1">
      <alignment horizontal="center" vertical="center" wrapText="1"/>
      <protection/>
    </xf>
    <xf numFmtId="0" fontId="2" fillId="4" borderId="32" xfId="96" applyFont="1" applyFill="1" applyBorder="1" applyAlignment="1">
      <alignment horizontal="center" vertical="center" wrapText="1"/>
      <protection/>
    </xf>
    <xf numFmtId="0" fontId="7" fillId="4" borderId="25" xfId="96" applyFont="1" applyFill="1" applyBorder="1" applyAlignment="1" applyProtection="1">
      <alignment horizontal="center" vertical="center" wrapText="1"/>
      <protection/>
    </xf>
    <xf numFmtId="0" fontId="7" fillId="4" borderId="28" xfId="96" applyFont="1" applyFill="1" applyBorder="1" applyAlignment="1" applyProtection="1">
      <alignment horizontal="center" vertical="center" wrapText="1"/>
      <protection/>
    </xf>
    <xf numFmtId="0" fontId="7" fillId="4" borderId="26" xfId="96" applyFont="1" applyFill="1" applyBorder="1" applyAlignment="1" applyProtection="1">
      <alignment horizontal="center" vertical="center" wrapText="1"/>
      <protection/>
    </xf>
    <xf numFmtId="0" fontId="7" fillId="4" borderId="23" xfId="96" applyFont="1" applyFill="1" applyBorder="1" applyAlignment="1">
      <alignment horizontal="center" vertical="center" wrapText="1"/>
      <protection/>
    </xf>
    <xf numFmtId="0" fontId="7" fillId="4" borderId="24" xfId="96" applyFont="1" applyFill="1" applyBorder="1" applyAlignment="1">
      <alignment horizontal="center" vertical="center" wrapText="1"/>
      <protection/>
    </xf>
    <xf numFmtId="0" fontId="7" fillId="4" borderId="20" xfId="96" applyFont="1" applyFill="1" applyBorder="1" applyAlignment="1" applyProtection="1">
      <alignment horizontal="center" vertical="center" wrapText="1"/>
      <protection/>
    </xf>
    <xf numFmtId="0" fontId="10" fillId="4" borderId="23" xfId="96" applyFont="1" applyFill="1" applyBorder="1" applyAlignment="1">
      <alignment horizontal="center" vertical="center" wrapText="1"/>
      <protection/>
    </xf>
    <xf numFmtId="0" fontId="10" fillId="4" borderId="24" xfId="96" applyFont="1" applyFill="1" applyBorder="1" applyAlignment="1">
      <alignment horizontal="center" vertical="center" wrapText="1"/>
      <protection/>
    </xf>
    <xf numFmtId="0" fontId="7" fillId="4" borderId="20" xfId="96" applyFont="1" applyFill="1" applyBorder="1" applyAlignment="1">
      <alignment horizontal="center" vertical="center" wrapText="1"/>
      <protection/>
    </xf>
    <xf numFmtId="0" fontId="4" fillId="4" borderId="18" xfId="96" applyFont="1" applyFill="1" applyBorder="1" applyAlignment="1">
      <alignment horizontal="center" vertical="center" wrapText="1"/>
      <protection/>
    </xf>
    <xf numFmtId="0" fontId="4" fillId="4" borderId="19" xfId="96" applyFont="1" applyFill="1" applyBorder="1" applyAlignment="1">
      <alignment horizontal="center" vertical="center" wrapText="1"/>
      <protection/>
    </xf>
    <xf numFmtId="0" fontId="4" fillId="4" borderId="30" xfId="96" applyFont="1" applyFill="1" applyBorder="1" applyAlignment="1">
      <alignment horizontal="center" vertical="center" wrapText="1"/>
      <protection/>
    </xf>
    <xf numFmtId="0" fontId="4" fillId="4" borderId="32" xfId="96" applyFont="1" applyFill="1" applyBorder="1" applyAlignment="1">
      <alignment horizontal="center" vertical="center" wrapText="1"/>
      <protection/>
    </xf>
    <xf numFmtId="0" fontId="6" fillId="4" borderId="25" xfId="96" applyFont="1" applyFill="1" applyBorder="1" applyAlignment="1" applyProtection="1">
      <alignment horizontal="center"/>
      <protection/>
    </xf>
    <xf numFmtId="0" fontId="6" fillId="4" borderId="26" xfId="96" applyFont="1" applyFill="1" applyBorder="1" applyAlignment="1" applyProtection="1">
      <alignment horizontal="center"/>
      <protection/>
    </xf>
    <xf numFmtId="0" fontId="4" fillId="4" borderId="25" xfId="96" applyFont="1" applyFill="1" applyBorder="1" applyAlignment="1">
      <alignment horizontal="center"/>
      <protection/>
    </xf>
    <xf numFmtId="0" fontId="4" fillId="4" borderId="28" xfId="96" applyFont="1" applyFill="1" applyBorder="1" applyAlignment="1">
      <alignment horizontal="center"/>
      <protection/>
    </xf>
    <xf numFmtId="0" fontId="4" fillId="4" borderId="26" xfId="96" applyFont="1" applyFill="1" applyBorder="1" applyAlignment="1">
      <alignment horizontal="center"/>
      <protection/>
    </xf>
    <xf numFmtId="0" fontId="6" fillId="4" borderId="20" xfId="96" applyFont="1" applyFill="1" applyBorder="1" applyAlignment="1" applyProtection="1">
      <alignment horizontal="center" vertical="center" wrapText="1"/>
      <protection/>
    </xf>
    <xf numFmtId="0" fontId="2" fillId="4" borderId="23" xfId="96" applyFont="1" applyFill="1" applyBorder="1" applyAlignment="1">
      <alignment horizontal="center" vertical="center" wrapText="1"/>
      <protection/>
    </xf>
    <xf numFmtId="0" fontId="2" fillId="4" borderId="24" xfId="96" applyFont="1" applyFill="1" applyBorder="1" applyAlignment="1">
      <alignment horizontal="center" vertical="center" wrapText="1"/>
      <protection/>
    </xf>
    <xf numFmtId="0" fontId="6" fillId="4" borderId="20" xfId="96" applyFont="1" applyFill="1" applyBorder="1" applyAlignment="1">
      <alignment horizontal="center" vertical="center" wrapText="1"/>
      <protection/>
    </xf>
    <xf numFmtId="0" fontId="8" fillId="4" borderId="23" xfId="96" applyFont="1" applyFill="1" applyBorder="1" applyAlignment="1">
      <alignment horizontal="center" vertical="center" wrapText="1"/>
      <protection/>
    </xf>
    <xf numFmtId="0" fontId="8" fillId="4" borderId="24" xfId="96" applyFont="1" applyFill="1" applyBorder="1" applyAlignment="1">
      <alignment horizontal="center" vertical="center" wrapText="1"/>
      <protection/>
    </xf>
    <xf numFmtId="0" fontId="6" fillId="6" borderId="25" xfId="96" applyFont="1" applyFill="1" applyBorder="1" applyAlignment="1" applyProtection="1">
      <alignment horizontal="center"/>
      <protection/>
    </xf>
    <xf numFmtId="0" fontId="6" fillId="6" borderId="26" xfId="96" applyFont="1" applyFill="1" applyBorder="1" applyAlignment="1" applyProtection="1">
      <alignment horizontal="center"/>
      <protection/>
    </xf>
    <xf numFmtId="0" fontId="27" fillId="0" borderId="0" xfId="96" applyFont="1" applyFill="1" applyAlignment="1">
      <alignment horizontal="center"/>
      <protection/>
    </xf>
    <xf numFmtId="0" fontId="27" fillId="0" borderId="0" xfId="96" applyFont="1" applyFill="1" applyAlignment="1" applyProtection="1">
      <alignment horizontal="center"/>
      <protection/>
    </xf>
    <xf numFmtId="17" fontId="27" fillId="0" borderId="0" xfId="96" applyNumberFormat="1" applyFont="1" applyFill="1" applyAlignment="1" applyProtection="1">
      <alignment horizontal="center"/>
      <protection/>
    </xf>
    <xf numFmtId="0" fontId="6" fillId="6" borderId="18" xfId="96" applyFont="1" applyFill="1" applyBorder="1" applyAlignment="1">
      <alignment horizontal="center" vertical="center" wrapText="1"/>
      <protection/>
    </xf>
    <xf numFmtId="0" fontId="2" fillId="6" borderId="19" xfId="96" applyFont="1" applyFill="1" applyBorder="1" applyAlignment="1">
      <alignment horizontal="center" vertical="center" wrapText="1"/>
      <protection/>
    </xf>
    <xf numFmtId="0" fontId="2" fillId="6" borderId="21" xfId="96" applyFont="1" applyFill="1" applyBorder="1" applyAlignment="1">
      <alignment horizontal="center" vertical="center" wrapText="1"/>
      <protection/>
    </xf>
    <xf numFmtId="0" fontId="2" fillId="6" borderId="22" xfId="96" applyFont="1" applyFill="1" applyBorder="1" applyAlignment="1">
      <alignment horizontal="center" vertical="center" wrapText="1"/>
      <protection/>
    </xf>
    <xf numFmtId="0" fontId="2" fillId="6" borderId="30" xfId="96" applyFont="1" applyFill="1" applyBorder="1" applyAlignment="1">
      <alignment horizontal="center" vertical="center" wrapText="1"/>
      <protection/>
    </xf>
    <xf numFmtId="0" fontId="2" fillId="6" borderId="32" xfId="96" applyFont="1" applyFill="1" applyBorder="1" applyAlignment="1">
      <alignment horizontal="center" vertical="center" wrapText="1"/>
      <protection/>
    </xf>
    <xf numFmtId="0" fontId="6" fillId="6" borderId="20" xfId="96" applyFont="1" applyFill="1" applyBorder="1" applyAlignment="1" applyProtection="1">
      <alignment horizontal="center" vertical="center" wrapText="1"/>
      <protection/>
    </xf>
    <xf numFmtId="0" fontId="2" fillId="6" borderId="23" xfId="96" applyFont="1" applyFill="1" applyBorder="1" applyAlignment="1">
      <alignment horizontal="center" vertical="center" wrapText="1"/>
      <protection/>
    </xf>
    <xf numFmtId="0" fontId="2" fillId="6" borderId="24" xfId="96" applyFont="1" applyFill="1" applyBorder="1" applyAlignment="1">
      <alignment horizontal="center" vertical="center" wrapText="1"/>
      <protection/>
    </xf>
    <xf numFmtId="0" fontId="6" fillId="6" borderId="20" xfId="96" applyFont="1" applyFill="1" applyBorder="1" applyAlignment="1">
      <alignment horizontal="center" vertical="center" wrapText="1"/>
      <protection/>
    </xf>
    <xf numFmtId="0" fontId="8" fillId="6" borderId="23" xfId="96" applyFont="1" applyFill="1" applyBorder="1" applyAlignment="1">
      <alignment horizontal="center" vertical="center" wrapText="1"/>
      <protection/>
    </xf>
    <xf numFmtId="0" fontId="8" fillId="6" borderId="24" xfId="96" applyFont="1" applyFill="1" applyBorder="1" applyAlignment="1">
      <alignment horizontal="center" vertical="center" wrapText="1"/>
      <protection/>
    </xf>
    <xf numFmtId="0" fontId="4" fillId="6" borderId="25" xfId="96" applyFont="1" applyFill="1" applyBorder="1" applyAlignment="1">
      <alignment horizontal="center"/>
      <protection/>
    </xf>
    <xf numFmtId="0" fontId="4" fillId="6" borderId="28" xfId="96" applyFont="1" applyFill="1" applyBorder="1" applyAlignment="1">
      <alignment horizontal="center"/>
      <protection/>
    </xf>
    <xf numFmtId="0" fontId="4" fillId="6" borderId="26" xfId="96" applyFont="1" applyFill="1" applyBorder="1" applyAlignment="1">
      <alignment horizontal="center"/>
      <protection/>
    </xf>
    <xf numFmtId="0" fontId="6" fillId="6" borderId="19" xfId="96" applyFont="1" applyFill="1" applyBorder="1" applyAlignment="1" applyProtection="1">
      <alignment horizontal="center"/>
      <protection/>
    </xf>
    <xf numFmtId="0" fontId="4" fillId="6" borderId="18" xfId="96" applyFont="1" applyFill="1" applyBorder="1" applyAlignment="1">
      <alignment horizontal="center"/>
      <protection/>
    </xf>
    <xf numFmtId="0" fontId="4" fillId="6" borderId="29" xfId="96" applyFont="1" applyFill="1" applyBorder="1" applyAlignment="1">
      <alignment horizontal="center"/>
      <protection/>
    </xf>
    <xf numFmtId="0" fontId="4" fillId="6" borderId="19" xfId="96" applyFont="1" applyFill="1" applyBorder="1" applyAlignment="1">
      <alignment horizontal="center"/>
      <protection/>
    </xf>
    <xf numFmtId="0" fontId="6" fillId="6" borderId="20" xfId="98" applyFont="1" applyFill="1" applyBorder="1" applyAlignment="1">
      <alignment horizontal="center" vertical="center" wrapText="1"/>
      <protection/>
    </xf>
    <xf numFmtId="0" fontId="8" fillId="6" borderId="23" xfId="98" applyFont="1" applyFill="1" applyBorder="1" applyAlignment="1">
      <alignment horizontal="center" vertical="center" wrapText="1"/>
      <protection/>
    </xf>
    <xf numFmtId="0" fontId="8" fillId="6" borderId="24" xfId="98" applyFont="1" applyFill="1" applyBorder="1" applyAlignment="1">
      <alignment horizontal="center" vertical="center" wrapText="1"/>
      <protection/>
    </xf>
    <xf numFmtId="0" fontId="6" fillId="6" borderId="25" xfId="98" applyFont="1" applyFill="1" applyBorder="1" applyAlignment="1" applyProtection="1">
      <alignment horizontal="center"/>
      <protection/>
    </xf>
    <xf numFmtId="0" fontId="6" fillId="6" borderId="19" xfId="98" applyFont="1" applyFill="1" applyBorder="1" applyAlignment="1" applyProtection="1">
      <alignment horizontal="center"/>
      <protection/>
    </xf>
    <xf numFmtId="0" fontId="6" fillId="6" borderId="26" xfId="98" applyFont="1" applyFill="1" applyBorder="1" applyAlignment="1" applyProtection="1">
      <alignment horizontal="center"/>
      <protection/>
    </xf>
    <xf numFmtId="0" fontId="6" fillId="6" borderId="18" xfId="98" applyFont="1" applyFill="1" applyBorder="1" applyAlignment="1">
      <alignment horizontal="center" vertical="center" wrapText="1"/>
      <protection/>
    </xf>
    <xf numFmtId="0" fontId="2" fillId="6" borderId="19" xfId="98" applyFont="1" applyFill="1" applyBorder="1" applyAlignment="1">
      <alignment horizontal="center" vertical="center" wrapText="1"/>
      <protection/>
    </xf>
    <xf numFmtId="0" fontId="2" fillId="6" borderId="21" xfId="98" applyFont="1" applyFill="1" applyBorder="1" applyAlignment="1">
      <alignment horizontal="center" vertical="center" wrapText="1"/>
      <protection/>
    </xf>
    <xf numFmtId="0" fontId="2" fillId="6" borderId="22" xfId="98" applyFont="1" applyFill="1" applyBorder="1" applyAlignment="1">
      <alignment horizontal="center" vertical="center" wrapText="1"/>
      <protection/>
    </xf>
    <xf numFmtId="0" fontId="2" fillId="6" borderId="30" xfId="98" applyFont="1" applyFill="1" applyBorder="1" applyAlignment="1">
      <alignment horizontal="center" vertical="center" wrapText="1"/>
      <protection/>
    </xf>
    <xf numFmtId="0" fontId="2" fillId="6" borderId="32" xfId="98" applyFont="1" applyFill="1" applyBorder="1" applyAlignment="1">
      <alignment horizontal="center" vertical="center" wrapText="1"/>
      <protection/>
    </xf>
    <xf numFmtId="0" fontId="6" fillId="6" borderId="20" xfId="98" applyFont="1" applyFill="1" applyBorder="1" applyAlignment="1" applyProtection="1">
      <alignment horizontal="center" vertical="center" wrapText="1"/>
      <protection/>
    </xf>
    <xf numFmtId="0" fontId="2" fillId="6" borderId="23" xfId="98" applyFont="1" applyFill="1" applyBorder="1" applyAlignment="1">
      <alignment horizontal="center" vertical="center" wrapText="1"/>
      <protection/>
    </xf>
    <xf numFmtId="0" fontId="2" fillId="6" borderId="24" xfId="98" applyFont="1" applyFill="1" applyBorder="1" applyAlignment="1">
      <alignment horizontal="center" vertical="center" wrapText="1"/>
      <protection/>
    </xf>
    <xf numFmtId="0" fontId="4" fillId="6" borderId="18" xfId="98" applyFont="1" applyFill="1" applyBorder="1" applyAlignment="1">
      <alignment horizontal="center"/>
      <protection/>
    </xf>
    <xf numFmtId="0" fontId="4" fillId="6" borderId="29" xfId="98" applyFont="1" applyFill="1" applyBorder="1" applyAlignment="1">
      <alignment horizontal="center"/>
      <protection/>
    </xf>
    <xf numFmtId="0" fontId="4" fillId="6" borderId="19" xfId="98" applyFont="1" applyFill="1" applyBorder="1" applyAlignment="1">
      <alignment horizontal="center"/>
      <protection/>
    </xf>
    <xf numFmtId="0" fontId="4" fillId="6" borderId="25" xfId="98" applyFont="1" applyFill="1" applyBorder="1" applyAlignment="1">
      <alignment horizontal="center"/>
      <protection/>
    </xf>
    <xf numFmtId="0" fontId="4" fillId="6" borderId="28" xfId="98" applyFont="1" applyFill="1" applyBorder="1" applyAlignment="1">
      <alignment horizontal="center"/>
      <protection/>
    </xf>
    <xf numFmtId="0" fontId="4" fillId="6" borderId="26" xfId="98" applyFont="1" applyFill="1" applyBorder="1" applyAlignment="1">
      <alignment horizontal="center"/>
      <protection/>
    </xf>
    <xf numFmtId="0" fontId="6" fillId="7" borderId="18" xfId="98" applyFont="1" applyFill="1" applyBorder="1" applyAlignment="1">
      <alignment horizontal="center" vertical="center" wrapText="1"/>
      <protection/>
    </xf>
    <xf numFmtId="0" fontId="2" fillId="7" borderId="19" xfId="98" applyFont="1" applyFill="1" applyBorder="1" applyAlignment="1">
      <alignment horizontal="center" vertical="center" wrapText="1"/>
      <protection/>
    </xf>
    <xf numFmtId="0" fontId="6" fillId="7" borderId="20" xfId="98" applyFont="1" applyFill="1" applyBorder="1" applyAlignment="1" applyProtection="1">
      <alignment horizontal="center" vertical="center" wrapText="1"/>
      <protection/>
    </xf>
    <xf numFmtId="0" fontId="4" fillId="7" borderId="18" xfId="98" applyFont="1" applyFill="1" applyBorder="1" applyAlignment="1">
      <alignment horizontal="center"/>
      <protection/>
    </xf>
    <xf numFmtId="0" fontId="4" fillId="7" borderId="29" xfId="98" applyFont="1" applyFill="1" applyBorder="1" applyAlignment="1">
      <alignment horizontal="center"/>
      <protection/>
    </xf>
    <xf numFmtId="0" fontId="4" fillId="7" borderId="19" xfId="98" applyFont="1" applyFill="1" applyBorder="1" applyAlignment="1">
      <alignment horizontal="center"/>
      <protection/>
    </xf>
    <xf numFmtId="0" fontId="6" fillId="7" borderId="20" xfId="98" applyFont="1" applyFill="1" applyBorder="1" applyAlignment="1">
      <alignment horizontal="center" vertical="center" wrapText="1"/>
      <protection/>
    </xf>
    <xf numFmtId="0" fontId="4" fillId="7" borderId="25" xfId="98" applyFont="1" applyFill="1" applyBorder="1" applyAlignment="1">
      <alignment horizontal="center"/>
      <protection/>
    </xf>
    <xf numFmtId="0" fontId="4" fillId="7" borderId="28" xfId="98" applyFont="1" applyFill="1" applyBorder="1" applyAlignment="1">
      <alignment horizontal="center"/>
      <protection/>
    </xf>
    <xf numFmtId="0" fontId="4" fillId="7" borderId="26" xfId="98" applyFont="1" applyFill="1" applyBorder="1" applyAlignment="1">
      <alignment horizontal="center"/>
      <protection/>
    </xf>
    <xf numFmtId="0" fontId="2" fillId="7" borderId="21" xfId="98" applyFont="1" applyFill="1" applyBorder="1" applyAlignment="1">
      <alignment horizontal="center" vertical="center" wrapText="1"/>
      <protection/>
    </xf>
    <xf numFmtId="0" fontId="2" fillId="7" borderId="22" xfId="98" applyFont="1" applyFill="1" applyBorder="1" applyAlignment="1">
      <alignment horizontal="center" vertical="center" wrapText="1"/>
      <protection/>
    </xf>
    <xf numFmtId="0" fontId="2" fillId="7" borderId="23" xfId="98" applyFont="1" applyFill="1" applyBorder="1" applyAlignment="1">
      <alignment horizontal="center" vertical="center" wrapText="1"/>
      <protection/>
    </xf>
    <xf numFmtId="0" fontId="6" fillId="7" borderId="25" xfId="98" applyFont="1" applyFill="1" applyBorder="1" applyAlignment="1" applyProtection="1">
      <alignment horizontal="center"/>
      <protection/>
    </xf>
    <xf numFmtId="0" fontId="6" fillId="7" borderId="26" xfId="98" applyFont="1" applyFill="1" applyBorder="1" applyAlignment="1" applyProtection="1">
      <alignment horizontal="center"/>
      <protection/>
    </xf>
    <xf numFmtId="0" fontId="8" fillId="7" borderId="23" xfId="98" applyFont="1" applyFill="1" applyBorder="1" applyAlignment="1">
      <alignment horizontal="center" vertical="center" wrapText="1"/>
      <protection/>
    </xf>
    <xf numFmtId="0" fontId="6" fillId="7" borderId="19" xfId="98" applyFont="1" applyFill="1" applyBorder="1" applyAlignment="1" applyProtection="1">
      <alignment horizontal="center"/>
      <protection/>
    </xf>
    <xf numFmtId="0" fontId="2" fillId="7" borderId="30" xfId="98" applyFont="1" applyFill="1" applyBorder="1" applyAlignment="1">
      <alignment horizontal="center" vertical="center" wrapText="1"/>
      <protection/>
    </xf>
    <xf numFmtId="0" fontId="2" fillId="7" borderId="32" xfId="98" applyFont="1" applyFill="1" applyBorder="1" applyAlignment="1">
      <alignment horizontal="center" vertical="center" wrapText="1"/>
      <protection/>
    </xf>
    <xf numFmtId="0" fontId="2" fillId="7" borderId="24" xfId="98" applyFont="1" applyFill="1" applyBorder="1" applyAlignment="1">
      <alignment horizontal="center" vertical="center" wrapText="1"/>
      <protection/>
    </xf>
    <xf numFmtId="0" fontId="9" fillId="7" borderId="20" xfId="98" applyFont="1" applyFill="1" applyBorder="1" applyAlignment="1" applyProtection="1">
      <alignment horizontal="center" vertical="center" wrapText="1"/>
      <protection/>
    </xf>
    <xf numFmtId="0" fontId="6" fillId="7" borderId="20" xfId="98" applyFont="1" applyFill="1" applyBorder="1" applyAlignment="1" applyProtection="1">
      <alignment horizontal="center" vertical="center" wrapText="1"/>
      <protection/>
    </xf>
    <xf numFmtId="0" fontId="8" fillId="7" borderId="24" xfId="98" applyFont="1" applyFill="1" applyBorder="1" applyAlignment="1">
      <alignment horizontal="center" vertical="center" wrapText="1"/>
      <protection/>
    </xf>
    <xf numFmtId="0" fontId="6" fillId="7" borderId="27" xfId="98" applyFont="1" applyFill="1" applyBorder="1" applyAlignment="1" applyProtection="1">
      <alignment horizontal="center" vertical="center" wrapText="1"/>
      <protection/>
    </xf>
    <xf numFmtId="181" fontId="8" fillId="54" borderId="0" xfId="98" applyNumberFormat="1" applyFont="1" applyFill="1" applyBorder="1" applyProtection="1">
      <alignment/>
      <protection/>
    </xf>
    <xf numFmtId="181" fontId="8" fillId="54" borderId="22" xfId="98" applyNumberFormat="1" applyFont="1" applyFill="1" applyBorder="1" applyProtection="1">
      <alignment/>
      <protection/>
    </xf>
    <xf numFmtId="181" fontId="8" fillId="54" borderId="21" xfId="98" applyNumberFormat="1" applyFont="1" applyFill="1" applyBorder="1" applyProtection="1">
      <alignment/>
      <protection/>
    </xf>
    <xf numFmtId="181" fontId="8" fillId="54" borderId="23" xfId="98" applyNumberFormat="1" applyFont="1" applyFill="1" applyBorder="1" applyProtection="1">
      <alignment/>
      <protection/>
    </xf>
    <xf numFmtId="180" fontId="8" fillId="54" borderId="0" xfId="98" applyNumberFormat="1" applyFont="1" applyFill="1" applyBorder="1" applyProtection="1">
      <alignment/>
      <protection/>
    </xf>
    <xf numFmtId="0" fontId="6" fillId="7" borderId="25" xfId="98" applyFont="1" applyFill="1" applyBorder="1">
      <alignment/>
      <protection/>
    </xf>
    <xf numFmtId="0" fontId="6" fillId="7" borderId="26" xfId="98" applyFont="1" applyFill="1" applyBorder="1" applyAlignment="1" applyProtection="1">
      <alignment horizontal="center"/>
      <protection/>
    </xf>
    <xf numFmtId="180" fontId="6" fillId="7" borderId="27" xfId="98" applyNumberFormat="1" applyFont="1" applyFill="1" applyBorder="1" applyProtection="1">
      <alignment/>
      <protection/>
    </xf>
    <xf numFmtId="180" fontId="6" fillId="7" borderId="24" xfId="98" applyNumberFormat="1" applyFont="1" applyFill="1" applyBorder="1" applyProtection="1">
      <alignment/>
      <protection/>
    </xf>
    <xf numFmtId="181" fontId="6" fillId="7" borderId="27" xfId="98" applyNumberFormat="1" applyFont="1" applyFill="1" applyBorder="1" applyProtection="1">
      <alignment/>
      <protection/>
    </xf>
    <xf numFmtId="0" fontId="38" fillId="0" borderId="0" xfId="98" applyFont="1" applyFill="1">
      <alignment/>
      <protection/>
    </xf>
    <xf numFmtId="0" fontId="31" fillId="0" borderId="0" xfId="98" applyFont="1" applyFill="1">
      <alignment/>
      <protection/>
    </xf>
    <xf numFmtId="1" fontId="31" fillId="7" borderId="0" xfId="98" applyNumberFormat="1" applyFont="1" applyFill="1">
      <alignment/>
      <protection/>
    </xf>
    <xf numFmtId="0" fontId="31" fillId="7" borderId="0" xfId="98" applyFont="1" applyFill="1">
      <alignment/>
      <protection/>
    </xf>
    <xf numFmtId="0" fontId="38" fillId="3" borderId="0" xfId="98" applyFont="1" applyFill="1">
      <alignment/>
      <protection/>
    </xf>
    <xf numFmtId="0" fontId="31" fillId="3" borderId="0" xfId="98" applyFont="1" applyFill="1">
      <alignment/>
      <protection/>
    </xf>
    <xf numFmtId="180" fontId="2" fillId="0" borderId="0" xfId="98" applyNumberFormat="1" applyFont="1" applyFill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ldCenter" xfId="58"/>
    <cellStyle name="BoldLeft" xfId="59"/>
    <cellStyle name="BoldRight" xfId="60"/>
    <cellStyle name="Buena" xfId="61"/>
    <cellStyle name="Calculation" xfId="62"/>
    <cellStyle name="Cálculo" xfId="63"/>
    <cellStyle name="Celda de comprobación" xfId="64"/>
    <cellStyle name="Celda vinculada" xfId="65"/>
    <cellStyle name="Center" xfId="66"/>
    <cellStyle name="Check Cell" xfId="67"/>
    <cellStyle name="Encabezado 1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stilo 1" xfId="77"/>
    <cellStyle name="Euro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Followed Hyperlink" xfId="86"/>
    <cellStyle name="Incorrecto" xfId="87"/>
    <cellStyle name="Input" xfId="88"/>
    <cellStyle name="Left" xfId="89"/>
    <cellStyle name="Linked Cell" xfId="90"/>
    <cellStyle name="Comma" xfId="91"/>
    <cellStyle name="Comma [0]" xfId="92"/>
    <cellStyle name="Currency" xfId="93"/>
    <cellStyle name="Currency [0]" xfId="94"/>
    <cellStyle name="Neutral" xfId="95"/>
    <cellStyle name="Normal 2" xfId="96"/>
    <cellStyle name="Normal 3" xfId="97"/>
    <cellStyle name="Normal 4" xfId="98"/>
    <cellStyle name="Notas" xfId="99"/>
    <cellStyle name="Note" xfId="100"/>
    <cellStyle name="Output" xfId="101"/>
    <cellStyle name="Percent" xfId="102"/>
    <cellStyle name="Salida" xfId="103"/>
    <cellStyle name="Texto de advertencia" xfId="104"/>
    <cellStyle name="Texto explicativo" xfId="105"/>
    <cellStyle name="Title" xfId="106"/>
    <cellStyle name="Título" xfId="107"/>
    <cellStyle name="Título 2" xfId="108"/>
    <cellStyle name="Título 3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wnloads\2007\COBERTURAS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nsoPob2005\Censo2005\ProyeccionesCenso2005\Bogot&#225;\Componentes_Bogota\Resumen%20Localidades%20Estructuras%20conciliadas%201993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wnloads\2010\COBERTURAS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wnloads\2009\COBERTURAS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wnloads\2011\COBERTURAS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LAS_PARAMETRIZADAS\1-%20COBERTURAS%20VACUNACI&#211;N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&#241;o%202013\COBERTURAS\COBERTURAS%20DICIEMBRE%202013%20META%20DA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2\ENERO-2012\BOGOTA%20ENERO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zambrano\Documents\COPIA%20NELCY\VACUNACION\2013\ENERO-2013\BOGOTA%20ENE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POB DANE"/>
      <sheetName val="ENERO  METAS"/>
      <sheetName val="RED ENERO-POB DANE"/>
      <sheetName val="RED ENERO METAS"/>
      <sheetName val="COMP-ENERO BOGOTA"/>
      <sheetName val="COBER-FALT ENERO BOGOTA"/>
      <sheetName val="FEBRERO-POB DANE"/>
      <sheetName val="FEBRERO METAS"/>
      <sheetName val="RED FEBRERO-POB DANE"/>
      <sheetName val="RED FEBRERO METAS"/>
      <sheetName val="COMP-FEBRERO BOGOTA"/>
      <sheetName val="COBER-FALT FEBRERO  BOGOTA"/>
      <sheetName val="ENE-FEB POB DANE"/>
      <sheetName val="ENE-FEB METAS"/>
      <sheetName val="RED ENE-FEB METAS"/>
      <sheetName val="RED ENE-FEB POB DANE"/>
      <sheetName val="COMP-ENE-FEB BOGOTA"/>
      <sheetName val="COBER-FALT ENE-FEB BOGOTA"/>
      <sheetName val="MARZO-POB DANE"/>
      <sheetName val="MARZO METAS "/>
      <sheetName val="RED MARZO-POB DANE"/>
      <sheetName val="RED MARZO METAS"/>
      <sheetName val="COMP-MARZO BOGOTA"/>
      <sheetName val="COBER-FALT MARZO BOGOTA"/>
      <sheetName val="ENE-MAR POB DANE"/>
      <sheetName val="ENE-MAR METAS"/>
      <sheetName val="RED ENE-MAR METAS"/>
      <sheetName val="RED ENE-MAR POB DANE"/>
      <sheetName val="COMP-ENE-MAR BOGOTA"/>
      <sheetName val="COBER-FALT ENE-MAR BOGOTA"/>
      <sheetName val="ABRIL-POB DANE"/>
      <sheetName val="ABRIL METAS"/>
      <sheetName val="RED ABRIL-POB DANE"/>
      <sheetName val="RED ABRIL METAS"/>
      <sheetName val="COMP-ABRIL BOGOTA"/>
      <sheetName val="COBER-FALT ABRIL BOGOTA"/>
      <sheetName val="ENE-ABR POB DANE"/>
      <sheetName val="ENE-ABRIL METAS"/>
      <sheetName val="RED ENE-ABR METAS"/>
      <sheetName val="RED ENE-ABR POB DANE"/>
      <sheetName val="COMP-ENE-ABR BOGOTA"/>
      <sheetName val="COBER-FALT ENE-ABR BOGOTA"/>
      <sheetName val="MAYO-POB DANE"/>
      <sheetName val="MAYO METAS"/>
      <sheetName val="RED MAYO-POB DANE"/>
      <sheetName val="RED MAYO METAS"/>
      <sheetName val="COMP-MAYO BOGOTA"/>
      <sheetName val="COBER-FALT MAYO BOGOTA"/>
      <sheetName val="ENE-MAY POB DANE"/>
      <sheetName val="ENE-MAYO METAS"/>
      <sheetName val="RED ENE-MAY METAS"/>
      <sheetName val="RED ENE-MAY POB DANE"/>
      <sheetName val="COMP-ENE-MAY BOGOTA"/>
      <sheetName val="COBER-FALT ENE-MAY BOGOTA"/>
      <sheetName val="JUNIO-POB DANE"/>
      <sheetName val="JUNIO METAS"/>
      <sheetName val="RED JUNIO-POB DANE"/>
      <sheetName val="RED JUNIO METAS"/>
      <sheetName val="COMP-JUNIO BOGOTA"/>
      <sheetName val="COBER-FALT JUNIO BOGOTA"/>
      <sheetName val="ENE-JUN- POB DANE"/>
      <sheetName val="ENE-JUNIO METAS"/>
      <sheetName val="RED ENE-JUN METAS"/>
      <sheetName val="RED ENE-JUN POB DANE"/>
      <sheetName val="COMP-ENE-JUNIO BOGOTA"/>
      <sheetName val="COBER-FALT ENE-JUN BOGOTA"/>
      <sheetName val="JULIO-POB DANE "/>
      <sheetName val="JULIO METAS"/>
      <sheetName val="RED JULIO-POB DANE"/>
      <sheetName val="RED JULIO METAS "/>
      <sheetName val="COMP-JULIO BOGOTA"/>
      <sheetName val="COBER-FALT JULIO BOGOTA"/>
      <sheetName val="ENE-JUL- POB DANE"/>
      <sheetName val="ENE-JULIO METAS"/>
      <sheetName val="RED ENE-JUL METAS"/>
      <sheetName val="RED ENE-JUL POB DANE"/>
      <sheetName val="COMP-ENE-JULIO BOGOTA"/>
      <sheetName val="COBER-FALT ENE-JUL BOGOTA"/>
      <sheetName val="AGOSTO-POB DANE"/>
      <sheetName val="AGOSTO METAS"/>
      <sheetName val="RED AGOSTO-POB DANE"/>
      <sheetName val="RED AGOSTO METAS"/>
      <sheetName val="COMP-AGOSTO BOGOTA"/>
      <sheetName val="COBER-FALT AGOSTO BOGOTA"/>
      <sheetName val="ENE-AG- POB DANE"/>
      <sheetName val="ENE-AGOSTO METAS"/>
      <sheetName val="RED ENE-AG METAS"/>
      <sheetName val="RED ENE-AG POB DANE"/>
      <sheetName val="COMP-ENE-AG BOGOTA"/>
      <sheetName val="COBER-FALT ENE-AG BOGOTA"/>
      <sheetName val="SEPTIEM-POB DANE"/>
      <sheetName val="SEPTIEM METAS"/>
      <sheetName val="RED SEPTIEM-POB DANE"/>
      <sheetName val="RED SEPTIEM METAS"/>
      <sheetName val="COMP-SEPTIEM BOGOTA"/>
      <sheetName val="COBER-FALT SEPTIEM BOGOTA"/>
      <sheetName val="ENE-SEP - POB DANE"/>
      <sheetName val="ENE-SEP METAS"/>
      <sheetName val="RED ENE-SEP METAS"/>
      <sheetName val="RED ENE-SEP POB DANE"/>
      <sheetName val="COMP-ENE-SEP BOGOTA"/>
      <sheetName val="COBER FALTANTE ENE-SEP BOGOTA"/>
      <sheetName val="OCT-POB DANE "/>
      <sheetName val="OCT- METAS"/>
      <sheetName val="RED OCT-POB DANE"/>
      <sheetName val="RED OCT METAS"/>
      <sheetName val="COMP-OCT BOGOTA"/>
      <sheetName val="COBER-FALT OCT BOGOTA"/>
      <sheetName val="ENE-OCT POB DANE"/>
      <sheetName val="ENE-OCT METAS"/>
      <sheetName val="RED ENE-OCT METAS"/>
      <sheetName val="RED ENE-OCT POB DANE"/>
      <sheetName val="COMP-ENE-OCT BOGOTA"/>
      <sheetName val="COBER FALTANTE ENE-OCT BOGO"/>
      <sheetName val="NOV-POB DANE"/>
      <sheetName val="NOV- METAS"/>
      <sheetName val="RED NOV-POB DANE"/>
      <sheetName val="RED NOV METAS"/>
      <sheetName val="COMP-NOV BOGOTA"/>
      <sheetName val="COBER-FALT NOV BOGOTA"/>
      <sheetName val="ENE-NOV POB DANE"/>
      <sheetName val="ENE-NOV METAS"/>
      <sheetName val="RED ENE-NOV METAS"/>
      <sheetName val="RED ENE-NOV POB DANE"/>
      <sheetName val="COMP-ENE-NOV BOGOTA"/>
      <sheetName val="COBER FALTANTE ENE-NOVIEM"/>
      <sheetName val="DIC-POB DANE"/>
      <sheetName val="DIC- METAS"/>
      <sheetName val="RED DIC-POB DANE"/>
      <sheetName val="RED DIC METAS"/>
      <sheetName val="COMP-DIC BOGOTA"/>
      <sheetName val="COBER-FALT DIC BOGOTA"/>
      <sheetName val="ENE-DIC POB DANE"/>
      <sheetName val="ENE-DIC METAS"/>
      <sheetName val="RED ENE-DIC METAS"/>
      <sheetName val="RED ENE-DIC POB DANE"/>
      <sheetName val="COMP-ENE-DIC BOGOTA"/>
      <sheetName val="COBER FALTANTE ENE-DIC"/>
      <sheetName val="COBERTURAS 1986-2006"/>
      <sheetName val="COBER 2003-2007 POR MES"/>
      <sheetName val="REGIMEN"/>
      <sheetName val="GRAFICO REGIMEN"/>
    </sheetNames>
    <sheetDataSet>
      <sheetData sheetId="120">
        <row r="8">
          <cell r="D8">
            <v>7405</v>
          </cell>
          <cell r="F8">
            <v>7314</v>
          </cell>
          <cell r="H8">
            <v>10415</v>
          </cell>
          <cell r="J8">
            <v>7408</v>
          </cell>
          <cell r="L8">
            <v>7414</v>
          </cell>
          <cell r="O8">
            <v>7301</v>
          </cell>
          <cell r="Q8">
            <v>6216</v>
          </cell>
        </row>
        <row r="9">
          <cell r="D9">
            <v>5991</v>
          </cell>
          <cell r="F9">
            <v>5992</v>
          </cell>
          <cell r="H9">
            <v>8769</v>
          </cell>
          <cell r="J9">
            <v>5991</v>
          </cell>
          <cell r="L9">
            <v>5991</v>
          </cell>
          <cell r="O9">
            <v>5342</v>
          </cell>
          <cell r="Q9">
            <v>4721</v>
          </cell>
        </row>
        <row r="10">
          <cell r="D10">
            <v>1416</v>
          </cell>
          <cell r="F10">
            <v>1417</v>
          </cell>
          <cell r="H10">
            <v>174</v>
          </cell>
          <cell r="J10">
            <v>1417</v>
          </cell>
          <cell r="L10">
            <v>1417</v>
          </cell>
          <cell r="O10">
            <v>1441</v>
          </cell>
          <cell r="Q10">
            <v>1441</v>
          </cell>
        </row>
        <row r="11">
          <cell r="D11">
            <v>5292</v>
          </cell>
          <cell r="F11">
            <v>5291</v>
          </cell>
          <cell r="H11">
            <v>11626</v>
          </cell>
          <cell r="J11">
            <v>5356</v>
          </cell>
          <cell r="L11">
            <v>5291</v>
          </cell>
          <cell r="O11">
            <v>5673</v>
          </cell>
          <cell r="Q11">
            <v>5615</v>
          </cell>
        </row>
        <row r="12">
          <cell r="D12">
            <v>5165</v>
          </cell>
          <cell r="F12">
            <v>5163</v>
          </cell>
          <cell r="H12">
            <v>820</v>
          </cell>
          <cell r="J12">
            <v>5163</v>
          </cell>
          <cell r="L12">
            <v>5163</v>
          </cell>
          <cell r="O12">
            <v>5532</v>
          </cell>
          <cell r="Q12">
            <v>5566</v>
          </cell>
        </row>
        <row r="13">
          <cell r="D13">
            <v>3273</v>
          </cell>
          <cell r="F13">
            <v>3273</v>
          </cell>
          <cell r="H13">
            <v>4511</v>
          </cell>
          <cell r="J13">
            <v>3273</v>
          </cell>
          <cell r="L13">
            <v>3273</v>
          </cell>
          <cell r="O13">
            <v>3208</v>
          </cell>
          <cell r="Q13">
            <v>3189</v>
          </cell>
        </row>
        <row r="14">
          <cell r="D14">
            <v>7300</v>
          </cell>
          <cell r="F14">
            <v>7299</v>
          </cell>
          <cell r="H14">
            <v>3298</v>
          </cell>
          <cell r="J14">
            <v>7298</v>
          </cell>
          <cell r="L14">
            <v>7298</v>
          </cell>
          <cell r="O14">
            <v>8240</v>
          </cell>
          <cell r="Q14">
            <v>8201</v>
          </cell>
        </row>
        <row r="15">
          <cell r="D15">
            <v>13879</v>
          </cell>
          <cell r="F15">
            <v>13873</v>
          </cell>
          <cell r="H15">
            <v>10525</v>
          </cell>
          <cell r="J15">
            <v>13873</v>
          </cell>
          <cell r="L15">
            <v>13873</v>
          </cell>
          <cell r="O15">
            <v>13106</v>
          </cell>
          <cell r="Q15">
            <v>12767</v>
          </cell>
        </row>
        <row r="16">
          <cell r="D16">
            <v>5713</v>
          </cell>
          <cell r="F16">
            <v>5712</v>
          </cell>
          <cell r="H16">
            <v>1856</v>
          </cell>
          <cell r="J16">
            <v>5712</v>
          </cell>
          <cell r="L16">
            <v>5711</v>
          </cell>
          <cell r="O16">
            <v>5786</v>
          </cell>
          <cell r="Q16">
            <v>5862</v>
          </cell>
        </row>
        <row r="17">
          <cell r="D17">
            <v>6958</v>
          </cell>
          <cell r="F17">
            <v>6958</v>
          </cell>
          <cell r="H17">
            <v>5795</v>
          </cell>
          <cell r="J17">
            <v>6963</v>
          </cell>
          <cell r="L17">
            <v>6959</v>
          </cell>
          <cell r="O17">
            <v>7137</v>
          </cell>
          <cell r="Q17">
            <v>7011</v>
          </cell>
        </row>
        <row r="18">
          <cell r="D18">
            <v>9505</v>
          </cell>
          <cell r="F18">
            <v>9511</v>
          </cell>
          <cell r="H18">
            <v>6518</v>
          </cell>
          <cell r="J18">
            <v>9511</v>
          </cell>
          <cell r="L18">
            <v>9511</v>
          </cell>
          <cell r="O18">
            <v>9681</v>
          </cell>
          <cell r="Q18">
            <v>9699</v>
          </cell>
        </row>
        <row r="19">
          <cell r="D19">
            <v>1623</v>
          </cell>
          <cell r="F19">
            <v>1624</v>
          </cell>
          <cell r="H19">
            <v>7427</v>
          </cell>
          <cell r="J19">
            <v>1622</v>
          </cell>
          <cell r="L19">
            <v>1622</v>
          </cell>
          <cell r="O19">
            <v>1588</v>
          </cell>
          <cell r="Q19">
            <v>1592</v>
          </cell>
        </row>
        <row r="20">
          <cell r="D20">
            <v>5168</v>
          </cell>
          <cell r="F20">
            <v>5172</v>
          </cell>
          <cell r="H20">
            <v>15443</v>
          </cell>
          <cell r="J20">
            <v>5173</v>
          </cell>
          <cell r="L20">
            <v>5179</v>
          </cell>
          <cell r="O20">
            <v>4567</v>
          </cell>
          <cell r="Q20">
            <v>4567</v>
          </cell>
        </row>
        <row r="21">
          <cell r="D21">
            <v>1601</v>
          </cell>
          <cell r="F21">
            <v>1613</v>
          </cell>
          <cell r="H21">
            <v>8457</v>
          </cell>
          <cell r="J21">
            <v>1613</v>
          </cell>
          <cell r="L21">
            <v>1613</v>
          </cell>
          <cell r="O21">
            <v>1579</v>
          </cell>
          <cell r="Q21">
            <v>1584</v>
          </cell>
        </row>
        <row r="22">
          <cell r="D22">
            <v>2632</v>
          </cell>
          <cell r="F22">
            <v>2632</v>
          </cell>
          <cell r="H22">
            <v>25</v>
          </cell>
          <cell r="J22">
            <v>2632</v>
          </cell>
          <cell r="L22">
            <v>2632</v>
          </cell>
          <cell r="O22">
            <v>2354</v>
          </cell>
          <cell r="Q22">
            <v>2356</v>
          </cell>
        </row>
        <row r="23">
          <cell r="D23">
            <v>4525</v>
          </cell>
          <cell r="F23">
            <v>4520</v>
          </cell>
          <cell r="H23">
            <v>5510</v>
          </cell>
          <cell r="J23">
            <v>4520</v>
          </cell>
          <cell r="L23">
            <v>4520</v>
          </cell>
          <cell r="O23">
            <v>4431</v>
          </cell>
          <cell r="Q23">
            <v>4330</v>
          </cell>
        </row>
        <row r="24">
          <cell r="D24">
            <v>210</v>
          </cell>
          <cell r="F24">
            <v>210</v>
          </cell>
          <cell r="H24">
            <v>10</v>
          </cell>
          <cell r="J24">
            <v>210</v>
          </cell>
          <cell r="L24">
            <v>210</v>
          </cell>
          <cell r="O24">
            <v>217</v>
          </cell>
          <cell r="Q24">
            <v>217</v>
          </cell>
        </row>
        <row r="25">
          <cell r="D25">
            <v>5340</v>
          </cell>
          <cell r="F25">
            <v>5340</v>
          </cell>
          <cell r="H25">
            <v>4757</v>
          </cell>
          <cell r="J25">
            <v>5340</v>
          </cell>
          <cell r="L25">
            <v>5340</v>
          </cell>
          <cell r="O25">
            <v>5590</v>
          </cell>
          <cell r="Q25">
            <v>5624</v>
          </cell>
        </row>
        <row r="26">
          <cell r="D26">
            <v>10142</v>
          </cell>
          <cell r="F26">
            <v>10138</v>
          </cell>
          <cell r="H26">
            <v>6906</v>
          </cell>
          <cell r="J26">
            <v>10139</v>
          </cell>
          <cell r="L26">
            <v>10143</v>
          </cell>
          <cell r="O26">
            <v>10425</v>
          </cell>
          <cell r="Q26">
            <v>10427</v>
          </cell>
        </row>
        <row r="27">
          <cell r="D27">
            <v>56</v>
          </cell>
          <cell r="F27">
            <v>56</v>
          </cell>
          <cell r="H27">
            <v>18</v>
          </cell>
          <cell r="J27">
            <v>56</v>
          </cell>
          <cell r="L27">
            <v>54</v>
          </cell>
          <cell r="O27">
            <v>57</v>
          </cell>
          <cell r="Q27">
            <v>57</v>
          </cell>
        </row>
      </sheetData>
      <sheetData sheetId="126">
        <row r="8">
          <cell r="D8">
            <v>641</v>
          </cell>
          <cell r="F8">
            <v>640</v>
          </cell>
          <cell r="H8">
            <v>854</v>
          </cell>
          <cell r="J8">
            <v>640</v>
          </cell>
          <cell r="L8">
            <v>640</v>
          </cell>
          <cell r="O8">
            <v>572</v>
          </cell>
          <cell r="Q8">
            <v>515</v>
          </cell>
        </row>
        <row r="9">
          <cell r="D9">
            <v>496</v>
          </cell>
          <cell r="F9">
            <v>497</v>
          </cell>
          <cell r="H9">
            <v>848</v>
          </cell>
          <cell r="J9">
            <v>497</v>
          </cell>
          <cell r="L9">
            <v>496</v>
          </cell>
          <cell r="O9">
            <v>517</v>
          </cell>
          <cell r="Q9">
            <v>464</v>
          </cell>
        </row>
        <row r="10">
          <cell r="D10">
            <v>94</v>
          </cell>
          <cell r="F10">
            <v>94</v>
          </cell>
          <cell r="H10">
            <v>0</v>
          </cell>
          <cell r="J10">
            <v>94</v>
          </cell>
          <cell r="L10">
            <v>94</v>
          </cell>
          <cell r="O10">
            <v>82</v>
          </cell>
          <cell r="Q10">
            <v>81</v>
          </cell>
        </row>
        <row r="11">
          <cell r="D11">
            <v>391</v>
          </cell>
          <cell r="F11">
            <v>391</v>
          </cell>
          <cell r="H11">
            <v>971</v>
          </cell>
          <cell r="J11">
            <v>404</v>
          </cell>
          <cell r="L11">
            <v>391</v>
          </cell>
          <cell r="O11">
            <v>359</v>
          </cell>
          <cell r="Q11">
            <v>354</v>
          </cell>
        </row>
        <row r="12">
          <cell r="D12">
            <v>390</v>
          </cell>
          <cell r="F12">
            <v>390</v>
          </cell>
          <cell r="H12">
            <v>58</v>
          </cell>
          <cell r="J12">
            <v>390</v>
          </cell>
          <cell r="L12">
            <v>390</v>
          </cell>
          <cell r="O12">
            <v>398</v>
          </cell>
          <cell r="Q12">
            <v>398</v>
          </cell>
        </row>
        <row r="13">
          <cell r="D13">
            <v>201</v>
          </cell>
          <cell r="F13">
            <v>201</v>
          </cell>
          <cell r="H13">
            <v>362</v>
          </cell>
          <cell r="J13">
            <v>201</v>
          </cell>
          <cell r="L13">
            <v>201</v>
          </cell>
          <cell r="O13">
            <v>243</v>
          </cell>
          <cell r="Q13">
            <v>242</v>
          </cell>
        </row>
        <row r="14">
          <cell r="D14">
            <v>531</v>
          </cell>
          <cell r="F14">
            <v>532</v>
          </cell>
          <cell r="H14">
            <v>330</v>
          </cell>
          <cell r="J14">
            <v>532</v>
          </cell>
          <cell r="L14">
            <v>532</v>
          </cell>
          <cell r="O14">
            <v>597</v>
          </cell>
          <cell r="Q14">
            <v>594</v>
          </cell>
        </row>
        <row r="15">
          <cell r="D15">
            <v>1003</v>
          </cell>
          <cell r="F15">
            <v>1003</v>
          </cell>
          <cell r="H15">
            <v>873</v>
          </cell>
          <cell r="J15">
            <v>1003</v>
          </cell>
          <cell r="L15">
            <v>1003</v>
          </cell>
          <cell r="O15">
            <v>913</v>
          </cell>
          <cell r="Q15">
            <v>918</v>
          </cell>
        </row>
        <row r="16">
          <cell r="D16">
            <v>395</v>
          </cell>
          <cell r="F16">
            <v>395</v>
          </cell>
          <cell r="H16">
            <v>189</v>
          </cell>
          <cell r="J16">
            <v>395</v>
          </cell>
          <cell r="L16">
            <v>395</v>
          </cell>
          <cell r="O16">
            <v>426</v>
          </cell>
          <cell r="Q16">
            <v>446</v>
          </cell>
        </row>
        <row r="17">
          <cell r="D17">
            <v>578</v>
          </cell>
          <cell r="F17">
            <v>578</v>
          </cell>
          <cell r="H17">
            <v>557</v>
          </cell>
          <cell r="J17">
            <v>578</v>
          </cell>
          <cell r="L17">
            <v>578</v>
          </cell>
          <cell r="O17">
            <v>560</v>
          </cell>
          <cell r="Q17">
            <v>568</v>
          </cell>
        </row>
        <row r="18">
          <cell r="D18">
            <v>829</v>
          </cell>
          <cell r="F18">
            <v>828</v>
          </cell>
          <cell r="H18">
            <v>468</v>
          </cell>
          <cell r="J18">
            <v>828</v>
          </cell>
          <cell r="L18">
            <v>828</v>
          </cell>
          <cell r="O18">
            <v>839</v>
          </cell>
          <cell r="Q18">
            <v>847</v>
          </cell>
        </row>
        <row r="19">
          <cell r="D19">
            <v>139</v>
          </cell>
          <cell r="F19">
            <v>139</v>
          </cell>
          <cell r="H19">
            <v>33</v>
          </cell>
          <cell r="J19">
            <v>139</v>
          </cell>
          <cell r="L19">
            <v>139</v>
          </cell>
          <cell r="O19">
            <v>111</v>
          </cell>
          <cell r="Q19">
            <v>113</v>
          </cell>
        </row>
        <row r="20">
          <cell r="D20">
            <v>381</v>
          </cell>
          <cell r="F20">
            <v>384</v>
          </cell>
          <cell r="H20">
            <v>1643</v>
          </cell>
          <cell r="J20">
            <v>385</v>
          </cell>
          <cell r="L20">
            <v>384</v>
          </cell>
          <cell r="O20">
            <v>351</v>
          </cell>
          <cell r="Q20">
            <v>339</v>
          </cell>
        </row>
        <row r="21">
          <cell r="D21">
            <v>124</v>
          </cell>
          <cell r="F21">
            <v>124</v>
          </cell>
          <cell r="H21">
            <v>779</v>
          </cell>
          <cell r="J21">
            <v>124</v>
          </cell>
          <cell r="L21">
            <v>124</v>
          </cell>
          <cell r="O21">
            <v>117</v>
          </cell>
          <cell r="Q21">
            <v>117</v>
          </cell>
        </row>
        <row r="22">
          <cell r="D22">
            <v>207</v>
          </cell>
          <cell r="F22">
            <v>207</v>
          </cell>
          <cell r="H22">
            <v>0</v>
          </cell>
          <cell r="J22">
            <v>207</v>
          </cell>
          <cell r="L22">
            <v>207</v>
          </cell>
          <cell r="O22">
            <v>181</v>
          </cell>
          <cell r="Q22">
            <v>182</v>
          </cell>
        </row>
        <row r="23">
          <cell r="D23">
            <v>333</v>
          </cell>
          <cell r="F23">
            <v>333</v>
          </cell>
          <cell r="H23">
            <v>436</v>
          </cell>
          <cell r="J23">
            <v>333</v>
          </cell>
          <cell r="L23">
            <v>333</v>
          </cell>
          <cell r="O23">
            <v>296</v>
          </cell>
          <cell r="Q23">
            <v>294</v>
          </cell>
        </row>
        <row r="24">
          <cell r="D24">
            <v>12</v>
          </cell>
          <cell r="F24">
            <v>12</v>
          </cell>
          <cell r="H24">
            <v>0</v>
          </cell>
          <cell r="J24">
            <v>12</v>
          </cell>
          <cell r="L24">
            <v>12</v>
          </cell>
          <cell r="O24">
            <v>11</v>
          </cell>
          <cell r="Q24">
            <v>11</v>
          </cell>
        </row>
        <row r="25">
          <cell r="D25">
            <v>356</v>
          </cell>
          <cell r="F25">
            <v>356</v>
          </cell>
          <cell r="H25">
            <v>393</v>
          </cell>
          <cell r="J25">
            <v>356</v>
          </cell>
          <cell r="L25">
            <v>356</v>
          </cell>
          <cell r="O25">
            <v>368</v>
          </cell>
          <cell r="Q25">
            <v>265</v>
          </cell>
        </row>
        <row r="26">
          <cell r="D26">
            <v>764</v>
          </cell>
          <cell r="F26">
            <v>764</v>
          </cell>
          <cell r="H26">
            <v>646</v>
          </cell>
          <cell r="J26">
            <v>764</v>
          </cell>
          <cell r="L26">
            <v>764</v>
          </cell>
          <cell r="O26">
            <v>684</v>
          </cell>
          <cell r="Q26">
            <v>688</v>
          </cell>
        </row>
        <row r="27">
          <cell r="D27">
            <v>5</v>
          </cell>
          <cell r="F27">
            <v>5</v>
          </cell>
          <cell r="H27">
            <v>4</v>
          </cell>
          <cell r="J27">
            <v>5</v>
          </cell>
          <cell r="L27">
            <v>5</v>
          </cell>
          <cell r="O27">
            <v>2</v>
          </cell>
          <cell r="Q2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ciones"/>
      <sheetName val="ProyeccionBta"/>
      <sheetName val="Localidades1993"/>
      <sheetName val="Localidades2005"/>
      <sheetName val="VisorLoc"/>
      <sheetName val="macro1"/>
    </sheetNames>
    <sheetDataSet>
      <sheetData sheetId="2">
        <row r="5">
          <cell r="A5" t="str">
            <v>0 - 4</v>
          </cell>
        </row>
      </sheetData>
      <sheetData sheetId="3">
        <row r="5">
          <cell r="A5" t="str">
            <v>0 - 4</v>
          </cell>
        </row>
      </sheetData>
      <sheetData sheetId="4">
        <row r="6">
          <cell r="N6">
            <v>2.469189095853748</v>
          </cell>
          <cell r="O6">
            <v>2.4914923773139654</v>
          </cell>
          <cell r="Q6">
            <v>4.445757937438488</v>
          </cell>
          <cell r="R6">
            <v>4.251243692358433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POB DANE"/>
      <sheetName val="ENERO  METAS"/>
      <sheetName val="COMP-ENERO BOGOTA"/>
      <sheetName val="COBER-FALT ENERO BOGOTA"/>
      <sheetName val="FEBRERO-POB DANE"/>
      <sheetName val="FEBRERO  METAS"/>
      <sheetName val="COMP-FEBRERO  BOGOTA"/>
      <sheetName val="COBER-FALT FEBRERO BOGOTA "/>
      <sheetName val="ENE-FEB POB DANE "/>
      <sheetName val="ENERO - FEBRERO  METAS"/>
      <sheetName val="COMP-ENE-FEB  BOGOTA"/>
      <sheetName val="COBER-FALT ENE-FEB BOGOTA"/>
      <sheetName val="MARZO-POB DANE "/>
      <sheetName val="MARZO METAS "/>
      <sheetName val="COMP-MARZO BOGOTA"/>
      <sheetName val="COBER-FALT MARZO BOGOTA"/>
      <sheetName val="ENE-MAR POB DANE"/>
      <sheetName val="ENERO - MARZO  METAS "/>
      <sheetName val="COMP-ENE-MAR BOGOTA"/>
      <sheetName val="COBER-FALT ENE-MAR BOGOTA"/>
      <sheetName val="ABRIL-POB DANE "/>
      <sheetName val="ABRIL METAS "/>
      <sheetName val="COMP-ABRIL BOGOTA"/>
      <sheetName val="COBER-FALT ABRIL BOGOTA"/>
      <sheetName val="ENE-ABR POB DANE"/>
      <sheetName val="ENERO - ABRIL METAS"/>
      <sheetName val="COMP-ENE-ABR BOGOTA"/>
      <sheetName val="COBER-FALT ENE-ABR BOGOTA"/>
      <sheetName val="MAYO POB DANE"/>
      <sheetName val="MAYO METAS "/>
      <sheetName val="COMP-MAYO BOGOTA"/>
      <sheetName val="COBER-FALT MAYO BOGOTA"/>
      <sheetName val="ENE-MAY POB DANE"/>
      <sheetName val="ENERO - MAYO METAS"/>
      <sheetName val="COMP-ENE-MAY BOGOTA"/>
      <sheetName val="COBER-FALT ENE-MAY BOGOTA"/>
      <sheetName val="JUNIO POB DANE"/>
      <sheetName val="JUNIO METAS"/>
      <sheetName val="COMP-JUNIO BOGOTA "/>
      <sheetName val="COBER-FALT JUNIO BOGOTA"/>
      <sheetName val="ENE-JUNIO POB DANE"/>
      <sheetName val="ENERO - JUNIO METAS"/>
      <sheetName val="COMP-ENE-JUNI BOGOTA"/>
      <sheetName val="COBER-FALT ENE-JUNIO BOG"/>
      <sheetName val="JULIO POB DANE"/>
      <sheetName val="JULIO METAS "/>
      <sheetName val="COMP-JULIO BOGOTA"/>
      <sheetName val="COBER-FALT JULIO BOGOTA "/>
      <sheetName val="ENE-JULIO POB DANE "/>
      <sheetName val="ENERO - JULIO METAS "/>
      <sheetName val="COMP-ENE-JULI BOGOTA"/>
      <sheetName val="COBER-FALT ENE-JULIO BOG"/>
      <sheetName val="AGOSTO POB DANE"/>
      <sheetName val="AGOSTO METAS"/>
      <sheetName val="COMP-AGOSTO BOGOTA "/>
      <sheetName val="COBER-FALT AGOSTO BOGOTA"/>
      <sheetName val="ENE-AGOST  POB DANE"/>
      <sheetName val="ENERO -AGOST METAS"/>
      <sheetName val="COMP-ENE-AGOS BOGOTA"/>
      <sheetName val="COBER-FALT ENE-AGOSTO BOG"/>
      <sheetName val="SEPTIEMBRE POB DANE"/>
      <sheetName val="SEPTIEMBRE METAS"/>
      <sheetName val="COMP-SEPTIEMBRE BOGOTA"/>
      <sheetName val="COBER-FALT SEPTIEMBRE BOGOTA "/>
      <sheetName val="ENE-SEPTIEM POB DANE"/>
      <sheetName val="ENERO -SEP METAS"/>
      <sheetName val="COMP-ENE-SEPTIEM BOGOTA"/>
      <sheetName val="COBER-FALT ENE-SEPTIEM BOG"/>
      <sheetName val="OCTUBRE POB DANE"/>
      <sheetName val="OCTUBRE METAS "/>
      <sheetName val="COMP-OCTUBRE BOGOTA "/>
      <sheetName val="COBER-FALT OCTUBRE BOGOTA"/>
      <sheetName val="ENERO-OCTUBRE POB DANE"/>
      <sheetName val="ENERO -OCTUBRE METAS "/>
      <sheetName val="COMP-ENERO-OCTUBRE BOGOTA"/>
      <sheetName val="COBER-FALT ENE-OCTUB BOG "/>
      <sheetName val="NOVIEMBRE POB DANE"/>
      <sheetName val="NOVIEMBRE METAS"/>
      <sheetName val="COMP-NOVIEMBRE BOGOTA "/>
      <sheetName val="COBER-FALT NOVIEM BOGOTA"/>
      <sheetName val="ENERO-NOVIEMBRE POB DANE"/>
      <sheetName val="ENERO -NOVIEMBRE METAS"/>
      <sheetName val="COMP-ENERO-NOVIEM BOGOTA"/>
      <sheetName val="COBER-FALT ENE-NOVIEM BOG"/>
      <sheetName val="DICIEMBRE POB DANE"/>
      <sheetName val="DICIEMBRE METAS"/>
      <sheetName val="COMP-DICIEMBRE BOGOTA"/>
      <sheetName val="COBER-FALT DICIEM BOGOTA"/>
      <sheetName val="ENERO-DICIEM POB DANE"/>
      <sheetName val="ENERO -DICIEMBRE METAS"/>
      <sheetName val="COMP-ENERO-DICIEMBRE BOGOTA "/>
      <sheetName val="COBER-FALT ENE-DICIEM BOG"/>
      <sheetName val="COBER MES A MES BOGOTA"/>
      <sheetName val="COBER ACUMULADA BOG"/>
    </sheetNames>
    <sheetDataSet>
      <sheetData sheetId="88">
        <row r="9">
          <cell r="D9">
            <v>8548</v>
          </cell>
          <cell r="F9">
            <v>8557</v>
          </cell>
          <cell r="H9">
            <v>10758</v>
          </cell>
          <cell r="J9">
            <v>8310</v>
          </cell>
          <cell r="L9">
            <v>8557</v>
          </cell>
          <cell r="N9">
            <v>8824</v>
          </cell>
          <cell r="Q9">
            <v>8896</v>
          </cell>
          <cell r="S9">
            <v>9081</v>
          </cell>
          <cell r="U9">
            <v>6208</v>
          </cell>
          <cell r="W9">
            <v>5952</v>
          </cell>
        </row>
        <row r="10">
          <cell r="D10">
            <v>8096</v>
          </cell>
          <cell r="F10">
            <v>8097</v>
          </cell>
          <cell r="H10">
            <v>10088</v>
          </cell>
          <cell r="J10">
            <v>8012</v>
          </cell>
          <cell r="L10">
            <v>8097</v>
          </cell>
          <cell r="N10">
            <v>8360</v>
          </cell>
          <cell r="Q10">
            <v>7503</v>
          </cell>
          <cell r="S10">
            <v>6723</v>
          </cell>
          <cell r="U10">
            <v>4560</v>
          </cell>
          <cell r="W10">
            <v>4442</v>
          </cell>
        </row>
        <row r="11">
          <cell r="D11">
            <v>1197</v>
          </cell>
          <cell r="F11">
            <v>1210</v>
          </cell>
          <cell r="H11">
            <v>21</v>
          </cell>
          <cell r="J11">
            <v>1213</v>
          </cell>
          <cell r="L11">
            <v>1210</v>
          </cell>
          <cell r="N11">
            <v>1126</v>
          </cell>
          <cell r="Q11">
            <v>1334</v>
          </cell>
          <cell r="S11">
            <v>1274</v>
          </cell>
          <cell r="U11">
            <v>1111</v>
          </cell>
          <cell r="W11">
            <v>1000</v>
          </cell>
        </row>
        <row r="12">
          <cell r="D12">
            <v>5785</v>
          </cell>
          <cell r="F12">
            <v>5766</v>
          </cell>
          <cell r="H12">
            <v>11817</v>
          </cell>
          <cell r="J12">
            <v>5796</v>
          </cell>
          <cell r="L12">
            <v>5766</v>
          </cell>
          <cell r="N12">
            <v>5282</v>
          </cell>
          <cell r="Q12">
            <v>5985</v>
          </cell>
          <cell r="S12">
            <v>5782</v>
          </cell>
          <cell r="U12">
            <v>4265</v>
          </cell>
          <cell r="W12">
            <v>4193</v>
          </cell>
        </row>
        <row r="13">
          <cell r="D13">
            <v>5540</v>
          </cell>
          <cell r="F13">
            <v>5538</v>
          </cell>
          <cell r="H13">
            <v>444</v>
          </cell>
          <cell r="J13">
            <v>5542</v>
          </cell>
          <cell r="L13">
            <v>5536</v>
          </cell>
          <cell r="N13">
            <v>5109</v>
          </cell>
          <cell r="Q13">
            <v>5949</v>
          </cell>
          <cell r="S13">
            <v>5770</v>
          </cell>
          <cell r="U13">
            <v>3747</v>
          </cell>
          <cell r="W13">
            <v>3022</v>
          </cell>
        </row>
        <row r="14">
          <cell r="D14">
            <v>3157</v>
          </cell>
          <cell r="F14">
            <v>3158</v>
          </cell>
          <cell r="H14">
            <v>4522</v>
          </cell>
          <cell r="J14">
            <v>3158</v>
          </cell>
          <cell r="L14">
            <v>3160</v>
          </cell>
          <cell r="N14">
            <v>3073</v>
          </cell>
          <cell r="Q14">
            <v>3324</v>
          </cell>
          <cell r="S14">
            <v>3276</v>
          </cell>
          <cell r="U14">
            <v>2395</v>
          </cell>
          <cell r="W14">
            <v>2156</v>
          </cell>
        </row>
        <row r="15">
          <cell r="D15">
            <v>8453</v>
          </cell>
          <cell r="F15">
            <v>8453</v>
          </cell>
          <cell r="H15">
            <v>2922</v>
          </cell>
          <cell r="J15">
            <v>8460</v>
          </cell>
          <cell r="L15">
            <v>8453</v>
          </cell>
          <cell r="N15">
            <v>7688</v>
          </cell>
          <cell r="Q15">
            <v>9411</v>
          </cell>
          <cell r="S15">
            <v>9150</v>
          </cell>
          <cell r="U15">
            <v>6460</v>
          </cell>
          <cell r="W15">
            <v>4333</v>
          </cell>
        </row>
        <row r="16">
          <cell r="D16">
            <v>13508</v>
          </cell>
          <cell r="F16">
            <v>13509</v>
          </cell>
          <cell r="H16">
            <v>10759</v>
          </cell>
          <cell r="J16">
            <v>13507</v>
          </cell>
          <cell r="L16">
            <v>13509</v>
          </cell>
          <cell r="N16">
            <v>13188</v>
          </cell>
          <cell r="Q16">
            <v>13691</v>
          </cell>
          <cell r="S16">
            <v>12733</v>
          </cell>
          <cell r="U16">
            <v>10245</v>
          </cell>
          <cell r="W16">
            <v>8276</v>
          </cell>
        </row>
        <row r="17">
          <cell r="D17">
            <v>5951</v>
          </cell>
          <cell r="F17">
            <v>5945</v>
          </cell>
          <cell r="H17">
            <v>1856</v>
          </cell>
          <cell r="J17">
            <v>5966</v>
          </cell>
          <cell r="L17">
            <v>5945</v>
          </cell>
          <cell r="N17">
            <v>5922</v>
          </cell>
          <cell r="Q17">
            <v>6287</v>
          </cell>
          <cell r="S17">
            <v>5961</v>
          </cell>
          <cell r="U17">
            <v>4741</v>
          </cell>
          <cell r="W17">
            <v>3759</v>
          </cell>
        </row>
        <row r="18">
          <cell r="D18">
            <v>8231</v>
          </cell>
          <cell r="F18">
            <v>8223</v>
          </cell>
          <cell r="H18">
            <v>4946</v>
          </cell>
          <cell r="J18">
            <v>8223</v>
          </cell>
          <cell r="L18">
            <v>8223</v>
          </cell>
          <cell r="N18">
            <v>7764</v>
          </cell>
          <cell r="Q18">
            <v>8519</v>
          </cell>
          <cell r="S18">
            <v>8396</v>
          </cell>
          <cell r="U18">
            <v>6362</v>
          </cell>
          <cell r="W18">
            <v>5441</v>
          </cell>
        </row>
        <row r="19">
          <cell r="D19">
            <v>9668</v>
          </cell>
          <cell r="F19">
            <v>9668</v>
          </cell>
          <cell r="H19">
            <v>6120</v>
          </cell>
          <cell r="J19">
            <v>9528</v>
          </cell>
          <cell r="L19">
            <v>9668</v>
          </cell>
          <cell r="N19">
            <v>9190</v>
          </cell>
          <cell r="Q19">
            <v>10275</v>
          </cell>
          <cell r="S19">
            <v>9932</v>
          </cell>
          <cell r="U19">
            <v>7349</v>
          </cell>
          <cell r="W19">
            <v>5582</v>
          </cell>
        </row>
        <row r="20">
          <cell r="D20">
            <v>3998</v>
          </cell>
          <cell r="F20">
            <v>3990</v>
          </cell>
          <cell r="H20">
            <v>10199</v>
          </cell>
          <cell r="J20">
            <v>3984</v>
          </cell>
          <cell r="L20">
            <v>3990</v>
          </cell>
          <cell r="N20">
            <v>4292</v>
          </cell>
          <cell r="Q20">
            <v>3877</v>
          </cell>
          <cell r="S20">
            <v>3814</v>
          </cell>
          <cell r="U20">
            <v>2740</v>
          </cell>
          <cell r="W20">
            <v>1941</v>
          </cell>
        </row>
        <row r="21">
          <cell r="D21">
            <v>2934</v>
          </cell>
          <cell r="F21">
            <v>2942</v>
          </cell>
          <cell r="H21">
            <v>23088</v>
          </cell>
          <cell r="J21">
            <v>2914</v>
          </cell>
          <cell r="L21">
            <v>2942</v>
          </cell>
          <cell r="N21">
            <v>2998</v>
          </cell>
          <cell r="Q21">
            <v>3120</v>
          </cell>
          <cell r="S21">
            <v>3060</v>
          </cell>
          <cell r="U21">
            <v>2428</v>
          </cell>
          <cell r="W21">
            <v>1895</v>
          </cell>
        </row>
        <row r="22">
          <cell r="D22">
            <v>1000</v>
          </cell>
          <cell r="F22">
            <v>1002</v>
          </cell>
          <cell r="H22">
            <v>4906</v>
          </cell>
          <cell r="J22">
            <v>980</v>
          </cell>
          <cell r="L22">
            <v>1002</v>
          </cell>
          <cell r="N22">
            <v>930</v>
          </cell>
          <cell r="Q22">
            <v>1001</v>
          </cell>
          <cell r="S22">
            <v>942</v>
          </cell>
          <cell r="U22">
            <v>799</v>
          </cell>
          <cell r="W22">
            <v>738</v>
          </cell>
        </row>
        <row r="23">
          <cell r="D23">
            <v>2708</v>
          </cell>
          <cell r="F23">
            <v>2711</v>
          </cell>
          <cell r="H23">
            <v>1</v>
          </cell>
          <cell r="J23">
            <v>2712</v>
          </cell>
          <cell r="L23">
            <v>2711</v>
          </cell>
          <cell r="N23">
            <v>2519</v>
          </cell>
          <cell r="Q23">
            <v>2662</v>
          </cell>
          <cell r="S23">
            <v>2614</v>
          </cell>
          <cell r="U23">
            <v>1877</v>
          </cell>
          <cell r="W23">
            <v>1327</v>
          </cell>
        </row>
        <row r="24">
          <cell r="D24">
            <v>5393</v>
          </cell>
          <cell r="F24">
            <v>5394</v>
          </cell>
          <cell r="H24">
            <v>5154</v>
          </cell>
          <cell r="J24">
            <v>5392</v>
          </cell>
          <cell r="L24">
            <v>5394</v>
          </cell>
          <cell r="N24">
            <v>5505</v>
          </cell>
          <cell r="Q24">
            <v>5359</v>
          </cell>
          <cell r="S24">
            <v>5184</v>
          </cell>
          <cell r="U24">
            <v>3944</v>
          </cell>
          <cell r="W24">
            <v>3226</v>
          </cell>
        </row>
        <row r="25">
          <cell r="D25">
            <v>135</v>
          </cell>
          <cell r="F25">
            <v>140</v>
          </cell>
          <cell r="H25">
            <v>4</v>
          </cell>
          <cell r="J25">
            <v>140</v>
          </cell>
          <cell r="L25">
            <v>140</v>
          </cell>
          <cell r="N25">
            <v>119</v>
          </cell>
          <cell r="Q25">
            <v>171</v>
          </cell>
          <cell r="S25">
            <v>161</v>
          </cell>
          <cell r="U25">
            <v>143</v>
          </cell>
          <cell r="W25">
            <v>133</v>
          </cell>
        </row>
        <row r="26">
          <cell r="D26">
            <v>7214</v>
          </cell>
          <cell r="F26">
            <v>7233</v>
          </cell>
          <cell r="H26">
            <v>4376</v>
          </cell>
          <cell r="J26">
            <v>7244</v>
          </cell>
          <cell r="L26">
            <v>7233</v>
          </cell>
          <cell r="N26">
            <v>6984</v>
          </cell>
          <cell r="Q26">
            <v>7318</v>
          </cell>
          <cell r="S26">
            <v>7091</v>
          </cell>
          <cell r="U26">
            <v>5169</v>
          </cell>
          <cell r="W26">
            <v>3983</v>
          </cell>
        </row>
        <row r="27">
          <cell r="D27">
            <v>11122</v>
          </cell>
          <cell r="F27">
            <v>11118</v>
          </cell>
          <cell r="H27">
            <v>8978</v>
          </cell>
          <cell r="J27">
            <v>11150</v>
          </cell>
          <cell r="L27">
            <v>11118</v>
          </cell>
          <cell r="N27">
            <v>10455</v>
          </cell>
          <cell r="Q27">
            <v>11277</v>
          </cell>
          <cell r="S27">
            <v>10863</v>
          </cell>
          <cell r="U27">
            <v>8576</v>
          </cell>
          <cell r="W27">
            <v>6367</v>
          </cell>
        </row>
        <row r="28">
          <cell r="D28">
            <v>45</v>
          </cell>
          <cell r="F28">
            <v>45</v>
          </cell>
          <cell r="H28">
            <v>10</v>
          </cell>
          <cell r="J28">
            <v>45</v>
          </cell>
          <cell r="L28">
            <v>45</v>
          </cell>
          <cell r="N28">
            <v>43</v>
          </cell>
          <cell r="Q28">
            <v>52</v>
          </cell>
          <cell r="S28">
            <v>47</v>
          </cell>
          <cell r="U28">
            <v>54</v>
          </cell>
          <cell r="W28">
            <v>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POB DANE"/>
      <sheetName val="ENERO  METAS"/>
      <sheetName val="COMP-ENERO BOGOTA"/>
      <sheetName val="COBER-FALT ENERO BOGOTA"/>
      <sheetName val="FEBRERO-POB DANE"/>
      <sheetName val="FEBRERO  METAS"/>
      <sheetName val="COMP-FEBRERO BOGOTA"/>
      <sheetName val="COBER-FALT FEBRERO BOGOTA"/>
      <sheetName val="ENE FEB -POB DANE "/>
      <sheetName val="ENE - FEB METAS"/>
      <sheetName val="COMP-ENE-FEB BOGOTA"/>
      <sheetName val="COBER-FALT ENE-FEB BOGOTA"/>
      <sheetName val="MARZO-POB DANE"/>
      <sheetName val="MARZO  METAS "/>
      <sheetName val="COMP-MARZO BOGOTA"/>
      <sheetName val="COBER-FALT MARZO BOGOTA"/>
      <sheetName val="ENE MAR -POB DANE"/>
      <sheetName val="ENE-MAR  METAS"/>
      <sheetName val="COMP-ENE-MAR BOGOTA"/>
      <sheetName val="COBER-FALT ENE-MAR BOGOTA"/>
      <sheetName val="ABRIL-POB DANE"/>
      <sheetName val="ABRIL  METAS"/>
      <sheetName val="COMP-ABRIL BOGOTA"/>
      <sheetName val="COBER-FALT ABRIL BOGOTA"/>
      <sheetName val="ENE ABR -POB DANE"/>
      <sheetName val="ENE-ABR  METAS"/>
      <sheetName val="COMP-ENE-ABR BOGOTA"/>
      <sheetName val="COBER-FALT ENE-ABR BOGOTA"/>
      <sheetName val="MAYO-POB DANE "/>
      <sheetName val="MAYO  METAS"/>
      <sheetName val="COMP-MAYO BOGOTA"/>
      <sheetName val="COBER-FALT MAYO BOGOTA"/>
      <sheetName val="ENE MAYO -POB DANE"/>
      <sheetName val="ENE-MAYO  METAS"/>
      <sheetName val="COMP-ENE-MAYO BOGOTA"/>
      <sheetName val="COBER-FALT ENE-MAYO BOGOTA"/>
      <sheetName val="JUNIO-POB DANE"/>
      <sheetName val="JUNIO METAS"/>
      <sheetName val="COMP-JUNIO BOGOTA"/>
      <sheetName val="COBER-FALT JUNIO BOGOTA"/>
      <sheetName val="ENE JUNIO -POB DANE"/>
      <sheetName val="ENE-JUNIO METAS"/>
      <sheetName val="COMP-ENE-JUNIO  BOGOTA"/>
      <sheetName val="COBER-FALT ENE-JUNIO BOGOTA "/>
      <sheetName val="JULIO-POB DANE"/>
      <sheetName val="JULIO METAS"/>
      <sheetName val="COMP-JULIO BOGOTA"/>
      <sheetName val="ENE JULIO -POB DANE"/>
      <sheetName val="ENE-JULIO METAS"/>
      <sheetName val="COMP-ENE-JULIO  BOGOTA"/>
      <sheetName val="COBER-FALT ENE-JULIO BOGOTA"/>
      <sheetName val="AGOSTO-POB DANE"/>
      <sheetName val="AGOSTO METAS"/>
      <sheetName val="COMP-AGOSTO BOGOTA "/>
      <sheetName val="ENE-AGOST -POB DANE"/>
      <sheetName val="ENE-AGOSTO METAS "/>
      <sheetName val="COMP-ENE-AGOST BOGOTA"/>
      <sheetName val="COBER-FALT ENE-AGOST BOGOTA"/>
      <sheetName val="SEPTIEMBRE-POB DANE"/>
      <sheetName val="SEPTIEMBRE METAS"/>
      <sheetName val="COMP-SEPTIEM BOGOTA"/>
      <sheetName val="ENE-SEPTIEM -POB DANE"/>
      <sheetName val="ENE-SEPTIEM METAS "/>
      <sheetName val="COMP-ENE-SEPTIEM BOGOTA"/>
      <sheetName val="COBER-FALT ENE-SEPTIEMBRE"/>
      <sheetName val="OCTUBRE -POB DANE"/>
      <sheetName val="OCTUBRE METAS"/>
      <sheetName val="COMP-OCTUBRE BOGOTA"/>
      <sheetName val="ENE-OCTUBRE POB DANE"/>
      <sheetName val="ENE-OCTUBRE METAS"/>
      <sheetName val="COMP-ENE-OCTUB BOGOTA"/>
      <sheetName val="COBER-FALT ENE-OCTUBRE"/>
      <sheetName val="NOVIEMBRE -POB DANE"/>
      <sheetName val="NOVIEMBRE METAS"/>
      <sheetName val="COMP-NOVIEM BOGOTA"/>
      <sheetName val="ENE-NOVIEM POB DANE"/>
      <sheetName val="ENE-NOVIEM METAS"/>
      <sheetName val="COMP-ENE-NOVIEM BOGOTA "/>
      <sheetName val="COBER-FALT ENE-NOVIEM"/>
      <sheetName val="DICIEMBRE -POB DANE"/>
      <sheetName val="DICIEMBRE METAS "/>
      <sheetName val="COMP-DICIEMBRE BOGOTA "/>
      <sheetName val="ENE-DICIEM POB DANE"/>
      <sheetName val="ENE-DICIEM  METAS "/>
      <sheetName val="COMP-ENE-DICIEM BOGOTA"/>
      <sheetName val="COBER-FALT ENE-DICIEMBRE"/>
      <sheetName val="COBER MES A MES BOGOTA"/>
      <sheetName val="COBER ACUMULADA BOG"/>
      <sheetName val="POBLACION AJUSTADA"/>
    </sheetNames>
    <sheetDataSet>
      <sheetData sheetId="82">
        <row r="8">
          <cell r="D8">
            <v>8266</v>
          </cell>
          <cell r="F8">
            <v>8275</v>
          </cell>
          <cell r="H8">
            <v>10626</v>
          </cell>
          <cell r="J8">
            <v>8268</v>
          </cell>
          <cell r="L8">
            <v>8275</v>
          </cell>
          <cell r="N8">
            <v>7956</v>
          </cell>
          <cell r="P8">
            <v>8372</v>
          </cell>
          <cell r="S8">
            <v>8289</v>
          </cell>
          <cell r="U8">
            <v>8339</v>
          </cell>
          <cell r="W8">
            <v>8683</v>
          </cell>
        </row>
        <row r="9">
          <cell r="D9">
            <v>7976</v>
          </cell>
          <cell r="F9">
            <v>7926</v>
          </cell>
          <cell r="H9">
            <v>10307</v>
          </cell>
          <cell r="J9">
            <v>7901</v>
          </cell>
          <cell r="L9">
            <v>7926</v>
          </cell>
          <cell r="N9">
            <v>6603</v>
          </cell>
          <cell r="P9">
            <v>7396</v>
          </cell>
          <cell r="S9">
            <v>7050</v>
          </cell>
          <cell r="U9">
            <v>6613</v>
          </cell>
          <cell r="W9">
            <v>6556</v>
          </cell>
        </row>
        <row r="10">
          <cell r="D10">
            <v>1335</v>
          </cell>
          <cell r="F10">
            <v>1335</v>
          </cell>
          <cell r="H10">
            <v>28</v>
          </cell>
          <cell r="J10">
            <v>1338</v>
          </cell>
          <cell r="L10">
            <v>1335</v>
          </cell>
          <cell r="N10">
            <v>1155</v>
          </cell>
          <cell r="P10">
            <v>1229</v>
          </cell>
          <cell r="S10">
            <v>1406</v>
          </cell>
          <cell r="U10">
            <v>1536</v>
          </cell>
          <cell r="W10">
            <v>1443</v>
          </cell>
        </row>
        <row r="11">
          <cell r="D11">
            <v>5855</v>
          </cell>
          <cell r="F11">
            <v>5855</v>
          </cell>
          <cell r="H11">
            <v>11908</v>
          </cell>
          <cell r="J11">
            <v>5865</v>
          </cell>
          <cell r="L11">
            <v>5839</v>
          </cell>
          <cell r="N11">
            <v>4720</v>
          </cell>
          <cell r="P11">
            <v>5141</v>
          </cell>
          <cell r="S11">
            <v>5992</v>
          </cell>
          <cell r="U11">
            <v>6401</v>
          </cell>
          <cell r="W11">
            <v>5686</v>
          </cell>
        </row>
        <row r="12">
          <cell r="D12">
            <v>5695</v>
          </cell>
          <cell r="F12">
            <v>5696</v>
          </cell>
          <cell r="H12">
            <v>650</v>
          </cell>
          <cell r="J12">
            <v>5696</v>
          </cell>
          <cell r="L12">
            <v>5712</v>
          </cell>
          <cell r="N12">
            <v>4807</v>
          </cell>
          <cell r="P12">
            <v>5163</v>
          </cell>
          <cell r="S12">
            <v>6255</v>
          </cell>
          <cell r="U12">
            <v>6697</v>
          </cell>
          <cell r="W12">
            <v>6205</v>
          </cell>
        </row>
        <row r="13">
          <cell r="D13">
            <v>3336</v>
          </cell>
          <cell r="F13">
            <v>3336</v>
          </cell>
          <cell r="H13">
            <v>4971</v>
          </cell>
          <cell r="J13">
            <v>3344</v>
          </cell>
          <cell r="L13">
            <v>3336</v>
          </cell>
          <cell r="N13">
            <v>2932</v>
          </cell>
          <cell r="P13">
            <v>3097</v>
          </cell>
          <cell r="S13">
            <v>3483</v>
          </cell>
          <cell r="U13">
            <v>3700</v>
          </cell>
          <cell r="W13">
            <v>3716</v>
          </cell>
        </row>
        <row r="14">
          <cell r="D14">
            <v>8536</v>
          </cell>
          <cell r="F14">
            <v>8533</v>
          </cell>
          <cell r="H14">
            <v>3300</v>
          </cell>
          <cell r="J14">
            <v>8538</v>
          </cell>
          <cell r="L14">
            <v>8533</v>
          </cell>
          <cell r="N14">
            <v>7052</v>
          </cell>
          <cell r="P14">
            <v>7482</v>
          </cell>
          <cell r="S14">
            <v>9509</v>
          </cell>
          <cell r="U14">
            <v>10289</v>
          </cell>
          <cell r="W14">
            <v>8880</v>
          </cell>
        </row>
        <row r="15">
          <cell r="D15">
            <v>14146</v>
          </cell>
          <cell r="F15">
            <v>14146</v>
          </cell>
          <cell r="H15">
            <v>10968</v>
          </cell>
          <cell r="J15">
            <v>14161</v>
          </cell>
          <cell r="L15">
            <v>14146</v>
          </cell>
          <cell r="N15">
            <v>10984</v>
          </cell>
          <cell r="P15">
            <v>12886</v>
          </cell>
          <cell r="S15">
            <v>13859</v>
          </cell>
          <cell r="U15">
            <v>15085</v>
          </cell>
          <cell r="W15">
            <v>13168</v>
          </cell>
        </row>
        <row r="16">
          <cell r="D16">
            <v>6035</v>
          </cell>
          <cell r="F16">
            <v>6035</v>
          </cell>
          <cell r="H16">
            <v>2110</v>
          </cell>
          <cell r="J16">
            <v>6036</v>
          </cell>
          <cell r="L16">
            <v>6035</v>
          </cell>
          <cell r="N16">
            <v>6038</v>
          </cell>
          <cell r="P16">
            <v>6082</v>
          </cell>
          <cell r="S16">
            <v>6190</v>
          </cell>
          <cell r="U16">
            <v>6548</v>
          </cell>
          <cell r="W16">
            <v>6223</v>
          </cell>
        </row>
        <row r="17">
          <cell r="D17">
            <v>8198</v>
          </cell>
          <cell r="F17">
            <v>8204</v>
          </cell>
          <cell r="H17">
            <v>4881</v>
          </cell>
          <cell r="J17">
            <v>8203</v>
          </cell>
          <cell r="L17">
            <v>8204</v>
          </cell>
          <cell r="N17">
            <v>7649</v>
          </cell>
          <cell r="P17">
            <v>7998</v>
          </cell>
          <cell r="S17">
            <v>8240</v>
          </cell>
          <cell r="U17">
            <v>8753</v>
          </cell>
          <cell r="W17">
            <v>8319</v>
          </cell>
        </row>
        <row r="18">
          <cell r="D18">
            <v>10693</v>
          </cell>
          <cell r="F18">
            <v>10699</v>
          </cell>
          <cell r="H18">
            <v>6914</v>
          </cell>
          <cell r="J18">
            <v>10704</v>
          </cell>
          <cell r="L18">
            <v>10699</v>
          </cell>
          <cell r="N18">
            <v>8660</v>
          </cell>
          <cell r="P18">
            <v>10062</v>
          </cell>
          <cell r="S18">
            <v>11137</v>
          </cell>
          <cell r="U18">
            <v>12307</v>
          </cell>
          <cell r="W18">
            <v>10778</v>
          </cell>
        </row>
        <row r="19">
          <cell r="D19">
            <v>2814</v>
          </cell>
          <cell r="F19">
            <v>2803</v>
          </cell>
          <cell r="H19">
            <v>9954</v>
          </cell>
          <cell r="J19">
            <v>2808</v>
          </cell>
          <cell r="L19">
            <v>2803</v>
          </cell>
          <cell r="N19">
            <v>4122</v>
          </cell>
          <cell r="P19">
            <v>3832</v>
          </cell>
          <cell r="S19">
            <v>2813</v>
          </cell>
          <cell r="U19">
            <v>2644</v>
          </cell>
          <cell r="W19">
            <v>2528</v>
          </cell>
        </row>
        <row r="20">
          <cell r="D20">
            <v>4002</v>
          </cell>
          <cell r="F20">
            <v>3959</v>
          </cell>
          <cell r="H20">
            <v>20770</v>
          </cell>
          <cell r="J20">
            <v>3961</v>
          </cell>
          <cell r="L20">
            <v>3959</v>
          </cell>
          <cell r="N20">
            <v>4106</v>
          </cell>
          <cell r="P20">
            <v>4255</v>
          </cell>
          <cell r="S20">
            <v>4263</v>
          </cell>
          <cell r="U20">
            <v>4504</v>
          </cell>
          <cell r="W20">
            <v>4175</v>
          </cell>
        </row>
        <row r="21">
          <cell r="D21">
            <v>1557</v>
          </cell>
          <cell r="F21">
            <v>1558</v>
          </cell>
          <cell r="H21">
            <v>5706</v>
          </cell>
          <cell r="J21">
            <v>1500</v>
          </cell>
          <cell r="L21">
            <v>1558</v>
          </cell>
          <cell r="N21">
            <v>1271</v>
          </cell>
          <cell r="P21">
            <v>1376</v>
          </cell>
          <cell r="S21">
            <v>1589</v>
          </cell>
          <cell r="U21">
            <v>1711</v>
          </cell>
          <cell r="W21">
            <v>1562</v>
          </cell>
        </row>
        <row r="22">
          <cell r="D22">
            <v>2735</v>
          </cell>
          <cell r="F22">
            <v>2732</v>
          </cell>
          <cell r="H22">
            <v>2</v>
          </cell>
          <cell r="J22">
            <v>2732</v>
          </cell>
          <cell r="L22">
            <v>2732</v>
          </cell>
          <cell r="N22">
            <v>2289</v>
          </cell>
          <cell r="P22">
            <v>2614</v>
          </cell>
          <cell r="S22">
            <v>2519</v>
          </cell>
          <cell r="U22">
            <v>2748</v>
          </cell>
          <cell r="W22">
            <v>2286</v>
          </cell>
        </row>
        <row r="23">
          <cell r="D23">
            <v>5377</v>
          </cell>
          <cell r="F23">
            <v>5376</v>
          </cell>
          <cell r="H23">
            <v>5452</v>
          </cell>
          <cell r="J23">
            <v>5379</v>
          </cell>
          <cell r="L23">
            <v>5376</v>
          </cell>
          <cell r="N23">
            <v>4958</v>
          </cell>
          <cell r="P23">
            <v>5318</v>
          </cell>
          <cell r="S23">
            <v>5150</v>
          </cell>
          <cell r="U23">
            <v>5421</v>
          </cell>
          <cell r="W23">
            <v>5046</v>
          </cell>
        </row>
        <row r="24">
          <cell r="D24">
            <v>160</v>
          </cell>
          <cell r="F24">
            <v>160</v>
          </cell>
          <cell r="H24">
            <v>6</v>
          </cell>
          <cell r="J24">
            <v>160</v>
          </cell>
          <cell r="L24">
            <v>160</v>
          </cell>
          <cell r="N24">
            <v>131</v>
          </cell>
          <cell r="P24">
            <v>145</v>
          </cell>
          <cell r="S24">
            <v>214</v>
          </cell>
          <cell r="U24">
            <v>248</v>
          </cell>
          <cell r="W24">
            <v>220</v>
          </cell>
        </row>
        <row r="25">
          <cell r="D25">
            <v>6975</v>
          </cell>
          <cell r="F25">
            <v>6974</v>
          </cell>
          <cell r="H25">
            <v>4691</v>
          </cell>
          <cell r="J25">
            <v>6976</v>
          </cell>
          <cell r="L25">
            <v>6974</v>
          </cell>
          <cell r="N25">
            <v>6121</v>
          </cell>
          <cell r="P25">
            <v>6779</v>
          </cell>
          <cell r="S25">
            <v>6864</v>
          </cell>
          <cell r="U25">
            <v>7521</v>
          </cell>
          <cell r="W25">
            <v>6218</v>
          </cell>
        </row>
        <row r="26">
          <cell r="D26">
            <v>11505</v>
          </cell>
          <cell r="F26">
            <v>11505</v>
          </cell>
          <cell r="H26">
            <v>9120</v>
          </cell>
          <cell r="J26">
            <v>11546</v>
          </cell>
          <cell r="L26">
            <v>11505</v>
          </cell>
          <cell r="N26">
            <v>8892</v>
          </cell>
          <cell r="P26">
            <v>10181</v>
          </cell>
          <cell r="S26">
            <v>12140</v>
          </cell>
          <cell r="U26">
            <v>12864</v>
          </cell>
          <cell r="W26">
            <v>11108</v>
          </cell>
        </row>
        <row r="27">
          <cell r="D27">
            <v>69</v>
          </cell>
          <cell r="F27">
            <v>69</v>
          </cell>
          <cell r="H27">
            <v>10</v>
          </cell>
          <cell r="J27">
            <v>69</v>
          </cell>
          <cell r="L27">
            <v>69</v>
          </cell>
          <cell r="N27">
            <v>58</v>
          </cell>
          <cell r="P27">
            <v>51</v>
          </cell>
          <cell r="S27">
            <v>77</v>
          </cell>
          <cell r="U27">
            <v>82</v>
          </cell>
          <cell r="W27">
            <v>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POB DANE"/>
      <sheetName val="ENERO-METAS"/>
      <sheetName val="COMP-ENERO BOGOTA"/>
      <sheetName val="COBERTURA FALTANTE ENERO"/>
      <sheetName val="FEBRERO-POB DANE"/>
      <sheetName val="FEBRERO-METAS"/>
      <sheetName val="COMP-FEBRERO  BOGOTA"/>
      <sheetName val="COBERTURA FALTANTE FEBRERO"/>
      <sheetName val="ENERO-FEBR POB DANE"/>
      <sheetName val="ENERO FEBRERO METAS "/>
      <sheetName val="COMP ENE-FEB.BOGOTA "/>
      <sheetName val="COBERTURA FALTANTE ENE-FEB"/>
      <sheetName val="MARZO-POB DANE"/>
      <sheetName val="MARZO-METAS"/>
      <sheetName val="COBERTURA FALTANTE MARZO"/>
      <sheetName val="COMP-MARZO BOGOTA"/>
      <sheetName val="ENERO-MARZO POB DANE"/>
      <sheetName val="ENERO-MARZO METAS"/>
      <sheetName val="COMP ENE-MARZO.BOGOTA"/>
      <sheetName val="COBERTURA FALTANTE ENE-MARZO"/>
      <sheetName val="ABRIL-POB DANE"/>
      <sheetName val="ABRIL-METAS"/>
      <sheetName val="COBERTURA FALTANTE ABRIL"/>
      <sheetName val="COMP-ABRIL BOGOTA"/>
      <sheetName val="ENERO-ABRIL POB DANE"/>
      <sheetName val="ENERO-ABRIL METAS"/>
      <sheetName val="COMP ENE-ABRIL BOGOTA"/>
      <sheetName val="COBERTURA FALTANTE ENE-ABRIL "/>
      <sheetName val="MAYO-POB DANE"/>
      <sheetName val="MAYO-METAS"/>
      <sheetName val="COBERTURA FALTANTE MAYO"/>
      <sheetName val="COMP-MAYO BOGOTA"/>
      <sheetName val="ENERO-MAYO POB DANE"/>
      <sheetName val="ENERO-MAYO METAS"/>
      <sheetName val="COMP ENE-MAYO BOGOTA"/>
      <sheetName val="COBERTURA FALTANTE ENE-MAYO"/>
      <sheetName val="JUNIO-POB DANE"/>
      <sheetName val="JUNIO-METAS "/>
      <sheetName val="COBERTURA FALTANTE JUNIO"/>
      <sheetName val="COMP-JUNIO BOGOTA"/>
      <sheetName val="ENERO-JUNIO POB DANE"/>
      <sheetName val="ENERO-JUNIO METAS"/>
      <sheetName val="SEGUNDO T-METAS"/>
      <sheetName val="COMP ENE-JUNIO BOGOTA"/>
      <sheetName val="COBERTURA FALTANTE ENE-JUNIO"/>
      <sheetName val="JULIO-POB DANE"/>
      <sheetName val="JULIO-METAS"/>
      <sheetName val="COBERTURA FALTANTE JULIO "/>
      <sheetName val="COMP-JULIO BOGOTA"/>
      <sheetName val="ENERO-JULIO POB DANE"/>
      <sheetName val="ENERO-JULIO METAS"/>
      <sheetName val="COMP ENE-JULIO BOGOTA "/>
      <sheetName val="COBER FALTANTE ENE-JULIO"/>
      <sheetName val="AGOTO-POB DANE"/>
      <sheetName val="AGOSTO-METAS"/>
      <sheetName val="COBERTURA FALTANTE AGOSTO"/>
      <sheetName val="COMP- AGOSTO BOGOTA"/>
      <sheetName val="ENERO-AGOSTO POB DANE"/>
      <sheetName val="ENERO-AGOSTO METAS "/>
      <sheetName val="COMP ENE-AGOSTO BOGOTA"/>
      <sheetName val="COBER FALTANTE ENE-AGOSTO"/>
      <sheetName val="SEPTIEMBRE-POB DANE"/>
      <sheetName val="SEPTIEMBRE-METAS"/>
      <sheetName val="SEPTIEMBRE-METAS (2)"/>
      <sheetName val="COBERTURA FALTANTE SEPTIEMBRE"/>
      <sheetName val="COMP- SEPTIEM BOGOTA "/>
      <sheetName val="ENERO-SEPTIEM POB DANE"/>
      <sheetName val="ENERO-SEPTIEM METAS"/>
      <sheetName val="COMP ENE-SEPTIEM BOGOTA"/>
      <sheetName val="COBER FALTANTE ENE-SEP"/>
      <sheetName val="OCTUBRE-POB DANE"/>
      <sheetName val="OCTUBRE-METAS"/>
      <sheetName val="COBERTURA FALTANTE OCTUBRE"/>
      <sheetName val="COMP- OCTUBRE BOGOTA "/>
      <sheetName val="ENERO-OCTUBRE POB DANE "/>
      <sheetName val="ENERO-OCTUBRE METAS "/>
      <sheetName val="COMP ENE-OCTUB BOGOTA "/>
      <sheetName val="COBER FALTANTE ENE-OCT"/>
      <sheetName val="NOVIEM-POB DANE"/>
      <sheetName val="NOVIEMBRE-METAS"/>
      <sheetName val="COBERTURA FALTANTE NOVIEMBRE"/>
      <sheetName val="COMP- NOVIEM BOGOTA "/>
      <sheetName val="ENERO-NOVIEM POB DANE"/>
      <sheetName val="ENERO NOVIEM METAS"/>
      <sheetName val="COMP ENE-NOVIEM BOGOTA"/>
      <sheetName val="COBER FALTANTE ENE-NOV"/>
      <sheetName val="DICIEM-POB DANE"/>
      <sheetName val="DICIEMBRE-METAS"/>
      <sheetName val="4TO TRIMESTRE"/>
      <sheetName val="COBERTURA FALTANTE DICIEM"/>
      <sheetName val="COMP- DICIEM BOGOTA"/>
      <sheetName val="ENERO-DICIEM POB DANE"/>
      <sheetName val="ENERO DICIEM  METAS"/>
      <sheetName val="TOTAL AÑO"/>
      <sheetName val="COMP ENE- DICIEM BOGOTA "/>
      <sheetName val="COBER FALTANTE ENE-DICIEM"/>
      <sheetName val="COBER MES A MES BOGOTA"/>
      <sheetName val="COBER ACUMULADA BOGOTA"/>
    </sheetNames>
    <sheetDataSet>
      <sheetData sheetId="83">
        <row r="9">
          <cell r="D9">
            <v>7573</v>
          </cell>
          <cell r="F9">
            <v>7578</v>
          </cell>
          <cell r="H9">
            <v>9789</v>
          </cell>
          <cell r="J9">
            <v>7568</v>
          </cell>
          <cell r="L9">
            <v>7578</v>
          </cell>
          <cell r="N9">
            <v>7671</v>
          </cell>
          <cell r="Q9">
            <v>7757</v>
          </cell>
          <cell r="S9">
            <v>7537</v>
          </cell>
          <cell r="U9">
            <v>7705</v>
          </cell>
          <cell r="W9">
            <v>10423</v>
          </cell>
          <cell r="Z9">
            <v>6222</v>
          </cell>
        </row>
        <row r="10">
          <cell r="D10">
            <v>7407</v>
          </cell>
          <cell r="F10">
            <v>7385</v>
          </cell>
          <cell r="H10">
            <v>8574</v>
          </cell>
          <cell r="J10">
            <v>7242</v>
          </cell>
          <cell r="L10">
            <v>7385</v>
          </cell>
          <cell r="N10">
            <v>7568</v>
          </cell>
          <cell r="Q10">
            <v>7011</v>
          </cell>
          <cell r="S10">
            <v>6833</v>
          </cell>
          <cell r="U10">
            <v>7062</v>
          </cell>
          <cell r="W10">
            <v>9156</v>
          </cell>
          <cell r="Z10">
            <v>4762</v>
          </cell>
        </row>
        <row r="11">
          <cell r="D11">
            <v>1036</v>
          </cell>
          <cell r="F11">
            <v>1035</v>
          </cell>
          <cell r="H11">
            <v>29</v>
          </cell>
          <cell r="J11">
            <v>1036</v>
          </cell>
          <cell r="L11">
            <v>1035</v>
          </cell>
          <cell r="N11">
            <v>985</v>
          </cell>
          <cell r="Q11">
            <v>1141</v>
          </cell>
          <cell r="S11">
            <v>1137</v>
          </cell>
          <cell r="U11">
            <v>1292</v>
          </cell>
          <cell r="W11">
            <v>1522</v>
          </cell>
          <cell r="Z11">
            <v>1142</v>
          </cell>
        </row>
        <row r="12">
          <cell r="D12">
            <v>4951</v>
          </cell>
          <cell r="F12">
            <v>4945</v>
          </cell>
          <cell r="H12">
            <v>10265</v>
          </cell>
          <cell r="J12">
            <v>4963</v>
          </cell>
          <cell r="L12">
            <v>4945</v>
          </cell>
          <cell r="N12">
            <v>4793</v>
          </cell>
          <cell r="Q12">
            <v>5126</v>
          </cell>
          <cell r="S12">
            <v>4990</v>
          </cell>
          <cell r="U12">
            <v>5785</v>
          </cell>
          <cell r="W12">
            <v>6742</v>
          </cell>
          <cell r="Z12">
            <v>4361</v>
          </cell>
        </row>
        <row r="13">
          <cell r="D13">
            <v>4702</v>
          </cell>
          <cell r="F13">
            <v>4701</v>
          </cell>
          <cell r="H13">
            <v>335</v>
          </cell>
          <cell r="J13">
            <v>4711</v>
          </cell>
          <cell r="L13">
            <v>4701</v>
          </cell>
          <cell r="N13">
            <v>4409</v>
          </cell>
          <cell r="Q13">
            <v>5272</v>
          </cell>
          <cell r="S13">
            <v>5216</v>
          </cell>
          <cell r="U13">
            <v>6278</v>
          </cell>
          <cell r="W13">
            <v>7762</v>
          </cell>
          <cell r="Z13">
            <v>4794</v>
          </cell>
        </row>
        <row r="14">
          <cell r="D14">
            <v>2707</v>
          </cell>
          <cell r="F14">
            <v>2706</v>
          </cell>
          <cell r="H14">
            <v>3916</v>
          </cell>
          <cell r="J14">
            <v>2707</v>
          </cell>
          <cell r="L14">
            <v>2706</v>
          </cell>
          <cell r="N14">
            <v>2702</v>
          </cell>
          <cell r="Q14">
            <v>2932</v>
          </cell>
          <cell r="S14">
            <v>2937</v>
          </cell>
          <cell r="U14">
            <v>3515</v>
          </cell>
          <cell r="W14">
            <v>4132</v>
          </cell>
          <cell r="Z14">
            <v>2569</v>
          </cell>
        </row>
        <row r="15">
          <cell r="D15">
            <v>7636</v>
          </cell>
          <cell r="F15">
            <v>7634</v>
          </cell>
          <cell r="H15">
            <v>2107</v>
          </cell>
          <cell r="J15">
            <v>7641</v>
          </cell>
          <cell r="L15">
            <v>7634</v>
          </cell>
          <cell r="N15">
            <v>7131</v>
          </cell>
          <cell r="Q15">
            <v>8693</v>
          </cell>
          <cell r="S15">
            <v>8625</v>
          </cell>
          <cell r="U15">
            <v>9879</v>
          </cell>
          <cell r="W15">
            <v>12398</v>
          </cell>
          <cell r="Z15">
            <v>7536</v>
          </cell>
        </row>
        <row r="16">
          <cell r="D16">
            <v>12237</v>
          </cell>
          <cell r="F16">
            <v>12240</v>
          </cell>
          <cell r="H16">
            <v>9637</v>
          </cell>
          <cell r="J16">
            <v>12242</v>
          </cell>
          <cell r="L16">
            <v>12240</v>
          </cell>
          <cell r="N16">
            <v>11968</v>
          </cell>
          <cell r="Q16">
            <v>12538</v>
          </cell>
          <cell r="S16">
            <v>12411</v>
          </cell>
          <cell r="U16">
            <v>14632</v>
          </cell>
          <cell r="W16">
            <v>17827</v>
          </cell>
          <cell r="Z16">
            <v>11347</v>
          </cell>
        </row>
        <row r="17">
          <cell r="D17">
            <v>5147</v>
          </cell>
          <cell r="F17">
            <v>5146</v>
          </cell>
          <cell r="H17">
            <v>1307</v>
          </cell>
          <cell r="J17">
            <v>5116</v>
          </cell>
          <cell r="L17">
            <v>5146</v>
          </cell>
          <cell r="N17">
            <v>5083</v>
          </cell>
          <cell r="Q17">
            <v>5551</v>
          </cell>
          <cell r="S17">
            <v>5312</v>
          </cell>
          <cell r="U17">
            <v>6707</v>
          </cell>
          <cell r="W17">
            <v>7923</v>
          </cell>
          <cell r="Z17">
            <v>5220</v>
          </cell>
        </row>
        <row r="18">
          <cell r="D18">
            <v>7106</v>
          </cell>
          <cell r="F18">
            <v>7142</v>
          </cell>
          <cell r="H18">
            <v>5047</v>
          </cell>
          <cell r="J18">
            <v>7143</v>
          </cell>
          <cell r="L18">
            <v>7142</v>
          </cell>
          <cell r="N18">
            <v>6904</v>
          </cell>
          <cell r="Q18">
            <v>7446</v>
          </cell>
          <cell r="S18">
            <v>7379</v>
          </cell>
          <cell r="U18">
            <v>8288</v>
          </cell>
          <cell r="W18">
            <v>10488</v>
          </cell>
          <cell r="Z18">
            <v>6650</v>
          </cell>
        </row>
        <row r="19">
          <cell r="D19">
            <v>8481</v>
          </cell>
          <cell r="F19">
            <v>8484</v>
          </cell>
          <cell r="H19">
            <v>4996</v>
          </cell>
          <cell r="J19">
            <v>8489</v>
          </cell>
          <cell r="L19">
            <v>8484</v>
          </cell>
          <cell r="N19">
            <v>7993</v>
          </cell>
          <cell r="Q19">
            <v>8995</v>
          </cell>
          <cell r="S19">
            <v>8828</v>
          </cell>
          <cell r="U19">
            <v>10662</v>
          </cell>
          <cell r="W19">
            <v>12937</v>
          </cell>
          <cell r="Z19">
            <v>8247</v>
          </cell>
        </row>
        <row r="20">
          <cell r="D20">
            <v>3475</v>
          </cell>
          <cell r="F20">
            <v>3467</v>
          </cell>
          <cell r="H20">
            <v>9278</v>
          </cell>
          <cell r="J20">
            <v>3468</v>
          </cell>
          <cell r="L20">
            <v>3467</v>
          </cell>
          <cell r="N20">
            <v>3767</v>
          </cell>
          <cell r="Q20">
            <v>3292</v>
          </cell>
          <cell r="S20">
            <v>3361</v>
          </cell>
          <cell r="U20">
            <v>3768</v>
          </cell>
          <cell r="W20">
            <v>4636</v>
          </cell>
          <cell r="Z20">
            <v>2285</v>
          </cell>
        </row>
        <row r="21">
          <cell r="D21">
            <v>2372</v>
          </cell>
          <cell r="F21">
            <v>2371</v>
          </cell>
          <cell r="H21">
            <v>22911</v>
          </cell>
          <cell r="J21">
            <v>2378</v>
          </cell>
          <cell r="L21">
            <v>2371</v>
          </cell>
          <cell r="N21">
            <v>2543</v>
          </cell>
          <cell r="Q21">
            <v>2303</v>
          </cell>
          <cell r="S21">
            <v>2269</v>
          </cell>
          <cell r="U21">
            <v>2583</v>
          </cell>
          <cell r="W21">
            <v>3283</v>
          </cell>
          <cell r="Z21">
            <v>2161</v>
          </cell>
        </row>
        <row r="22">
          <cell r="D22">
            <v>853</v>
          </cell>
          <cell r="F22">
            <v>858</v>
          </cell>
          <cell r="H22">
            <v>5741</v>
          </cell>
          <cell r="J22">
            <v>725</v>
          </cell>
          <cell r="L22">
            <v>858</v>
          </cell>
          <cell r="N22">
            <v>837</v>
          </cell>
          <cell r="Q22">
            <v>920</v>
          </cell>
          <cell r="S22">
            <v>905</v>
          </cell>
          <cell r="U22">
            <v>981</v>
          </cell>
          <cell r="W22">
            <v>1173</v>
          </cell>
          <cell r="Z22">
            <v>603</v>
          </cell>
        </row>
        <row r="23">
          <cell r="D23">
            <v>2241</v>
          </cell>
          <cell r="F23">
            <v>2248</v>
          </cell>
          <cell r="H23">
            <v>32</v>
          </cell>
          <cell r="J23">
            <v>2250</v>
          </cell>
          <cell r="L23">
            <v>2248</v>
          </cell>
          <cell r="N23">
            <v>2187</v>
          </cell>
          <cell r="Q23">
            <v>2230</v>
          </cell>
          <cell r="S23">
            <v>2206</v>
          </cell>
          <cell r="U23">
            <v>2420</v>
          </cell>
          <cell r="W23">
            <v>3155</v>
          </cell>
          <cell r="Z23">
            <v>2254</v>
          </cell>
        </row>
        <row r="24">
          <cell r="D24">
            <v>5001</v>
          </cell>
          <cell r="F24">
            <v>5000</v>
          </cell>
          <cell r="H24">
            <v>4358</v>
          </cell>
          <cell r="J24">
            <v>4999</v>
          </cell>
          <cell r="L24">
            <v>5000</v>
          </cell>
          <cell r="N24">
            <v>5054</v>
          </cell>
          <cell r="Q24">
            <v>5020</v>
          </cell>
          <cell r="S24">
            <v>4982</v>
          </cell>
          <cell r="U24">
            <v>5530</v>
          </cell>
          <cell r="W24">
            <v>7046</v>
          </cell>
          <cell r="Z24">
            <v>4144</v>
          </cell>
        </row>
        <row r="25">
          <cell r="D25">
            <v>114</v>
          </cell>
          <cell r="F25">
            <v>114</v>
          </cell>
          <cell r="H25">
            <v>2</v>
          </cell>
          <cell r="J25">
            <v>114</v>
          </cell>
          <cell r="L25">
            <v>114</v>
          </cell>
          <cell r="N25">
            <v>103</v>
          </cell>
          <cell r="Q25">
            <v>135</v>
          </cell>
          <cell r="S25">
            <v>134</v>
          </cell>
          <cell r="U25">
            <v>172</v>
          </cell>
          <cell r="W25">
            <v>200</v>
          </cell>
          <cell r="Z25">
            <v>211</v>
          </cell>
        </row>
        <row r="26">
          <cell r="D26">
            <v>6320</v>
          </cell>
          <cell r="F26">
            <v>6329</v>
          </cell>
          <cell r="H26">
            <v>3808</v>
          </cell>
          <cell r="J26">
            <v>6332</v>
          </cell>
          <cell r="L26">
            <v>6329</v>
          </cell>
          <cell r="N26">
            <v>6321</v>
          </cell>
          <cell r="Q26">
            <v>6798</v>
          </cell>
          <cell r="S26">
            <v>6653</v>
          </cell>
          <cell r="U26">
            <v>8156</v>
          </cell>
          <cell r="W26">
            <v>9704</v>
          </cell>
          <cell r="Z26">
            <v>5962</v>
          </cell>
        </row>
        <row r="27">
          <cell r="D27">
            <v>9970</v>
          </cell>
          <cell r="F27">
            <v>9974</v>
          </cell>
          <cell r="H27">
            <v>7345</v>
          </cell>
          <cell r="J27">
            <v>9982</v>
          </cell>
          <cell r="L27">
            <v>9974</v>
          </cell>
          <cell r="N27">
            <v>9492</v>
          </cell>
          <cell r="Q27">
            <v>10390</v>
          </cell>
          <cell r="S27">
            <v>10379</v>
          </cell>
          <cell r="U27">
            <v>11524</v>
          </cell>
          <cell r="W27">
            <v>15961</v>
          </cell>
          <cell r="Z27">
            <v>9319</v>
          </cell>
        </row>
        <row r="28">
          <cell r="D28">
            <v>54</v>
          </cell>
          <cell r="F28">
            <v>54</v>
          </cell>
          <cell r="H28">
            <v>6</v>
          </cell>
          <cell r="J28">
            <v>54</v>
          </cell>
          <cell r="L28">
            <v>54</v>
          </cell>
          <cell r="N28">
            <v>46</v>
          </cell>
          <cell r="Q28">
            <v>54</v>
          </cell>
          <cell r="S28">
            <v>61</v>
          </cell>
          <cell r="U28">
            <v>50</v>
          </cell>
          <cell r="W28">
            <v>46</v>
          </cell>
          <cell r="Z28">
            <v>45</v>
          </cell>
        </row>
      </sheetData>
      <sheetData sheetId="87">
        <row r="9">
          <cell r="D9">
            <v>737</v>
          </cell>
          <cell r="F9">
            <v>739</v>
          </cell>
          <cell r="H9">
            <v>840</v>
          </cell>
          <cell r="J9">
            <v>735</v>
          </cell>
          <cell r="L9">
            <v>739</v>
          </cell>
          <cell r="N9">
            <v>692</v>
          </cell>
          <cell r="Q9">
            <v>715</v>
          </cell>
          <cell r="S9">
            <v>677</v>
          </cell>
          <cell r="U9">
            <v>507</v>
          </cell>
          <cell r="W9">
            <v>727</v>
          </cell>
          <cell r="Z9">
            <v>523</v>
          </cell>
        </row>
        <row r="10">
          <cell r="D10">
            <v>648</v>
          </cell>
          <cell r="F10">
            <v>648</v>
          </cell>
          <cell r="H10">
            <v>778</v>
          </cell>
          <cell r="J10">
            <v>632</v>
          </cell>
          <cell r="L10">
            <v>648</v>
          </cell>
          <cell r="N10">
            <v>695</v>
          </cell>
          <cell r="Q10">
            <v>632</v>
          </cell>
          <cell r="S10">
            <v>633</v>
          </cell>
          <cell r="U10">
            <v>478</v>
          </cell>
          <cell r="W10">
            <v>679</v>
          </cell>
          <cell r="Z10">
            <v>441</v>
          </cell>
        </row>
        <row r="11">
          <cell r="D11">
            <v>76</v>
          </cell>
          <cell r="F11">
            <v>76</v>
          </cell>
          <cell r="H11">
            <v>5</v>
          </cell>
          <cell r="J11">
            <v>76</v>
          </cell>
          <cell r="L11">
            <v>76</v>
          </cell>
          <cell r="N11">
            <v>85</v>
          </cell>
          <cell r="Q11">
            <v>70</v>
          </cell>
          <cell r="S11">
            <v>68</v>
          </cell>
          <cell r="U11">
            <v>65</v>
          </cell>
          <cell r="W11">
            <v>72</v>
          </cell>
          <cell r="Z11">
            <v>61</v>
          </cell>
        </row>
        <row r="12">
          <cell r="D12">
            <v>421</v>
          </cell>
          <cell r="F12">
            <v>423</v>
          </cell>
          <cell r="H12">
            <v>926</v>
          </cell>
          <cell r="J12">
            <v>440</v>
          </cell>
          <cell r="L12">
            <v>423</v>
          </cell>
          <cell r="N12">
            <v>390</v>
          </cell>
          <cell r="Q12">
            <v>359</v>
          </cell>
          <cell r="S12">
            <v>354</v>
          </cell>
          <cell r="U12">
            <v>237</v>
          </cell>
          <cell r="W12">
            <v>361</v>
          </cell>
          <cell r="Z12">
            <v>287</v>
          </cell>
        </row>
        <row r="13">
          <cell r="D13">
            <v>375</v>
          </cell>
          <cell r="F13">
            <v>375</v>
          </cell>
          <cell r="H13">
            <v>24</v>
          </cell>
          <cell r="J13">
            <v>375</v>
          </cell>
          <cell r="L13">
            <v>375</v>
          </cell>
          <cell r="N13">
            <v>348</v>
          </cell>
          <cell r="Q13">
            <v>412</v>
          </cell>
          <cell r="S13">
            <v>414</v>
          </cell>
          <cell r="U13">
            <v>281</v>
          </cell>
          <cell r="W13">
            <v>420</v>
          </cell>
          <cell r="Z13">
            <v>276</v>
          </cell>
        </row>
        <row r="14">
          <cell r="D14">
            <v>221</v>
          </cell>
          <cell r="F14">
            <v>221</v>
          </cell>
          <cell r="H14">
            <v>340</v>
          </cell>
          <cell r="J14">
            <v>221</v>
          </cell>
          <cell r="L14">
            <v>221</v>
          </cell>
          <cell r="N14">
            <v>257</v>
          </cell>
          <cell r="Q14">
            <v>234</v>
          </cell>
          <cell r="S14">
            <v>237</v>
          </cell>
          <cell r="U14">
            <v>158</v>
          </cell>
          <cell r="W14">
            <v>230</v>
          </cell>
          <cell r="Z14">
            <v>192</v>
          </cell>
        </row>
        <row r="15">
          <cell r="D15">
            <v>560</v>
          </cell>
          <cell r="F15">
            <v>560</v>
          </cell>
          <cell r="H15">
            <v>160</v>
          </cell>
          <cell r="J15">
            <v>560</v>
          </cell>
          <cell r="L15">
            <v>560</v>
          </cell>
          <cell r="N15">
            <v>562</v>
          </cell>
          <cell r="Q15">
            <v>587</v>
          </cell>
          <cell r="S15">
            <v>602</v>
          </cell>
          <cell r="U15">
            <v>394</v>
          </cell>
          <cell r="W15">
            <v>604</v>
          </cell>
          <cell r="Z15">
            <v>487</v>
          </cell>
        </row>
        <row r="16">
          <cell r="D16">
            <v>1047</v>
          </cell>
          <cell r="F16">
            <v>1047</v>
          </cell>
          <cell r="H16">
            <v>937</v>
          </cell>
          <cell r="J16">
            <v>1047</v>
          </cell>
          <cell r="L16">
            <v>1047</v>
          </cell>
          <cell r="N16">
            <v>1068</v>
          </cell>
          <cell r="Q16">
            <v>991</v>
          </cell>
          <cell r="S16">
            <v>1010</v>
          </cell>
          <cell r="U16">
            <v>680</v>
          </cell>
          <cell r="W16">
            <v>1037</v>
          </cell>
          <cell r="Z16">
            <v>812</v>
          </cell>
        </row>
        <row r="17">
          <cell r="D17">
            <v>384</v>
          </cell>
          <cell r="F17">
            <v>383</v>
          </cell>
          <cell r="H17">
            <v>120</v>
          </cell>
          <cell r="J17">
            <v>383</v>
          </cell>
          <cell r="L17">
            <v>383</v>
          </cell>
          <cell r="N17">
            <v>473</v>
          </cell>
          <cell r="Q17">
            <v>389</v>
          </cell>
          <cell r="S17">
            <v>377</v>
          </cell>
          <cell r="U17">
            <v>353</v>
          </cell>
          <cell r="W17">
            <v>395</v>
          </cell>
          <cell r="Z17">
            <v>448</v>
          </cell>
        </row>
        <row r="18">
          <cell r="D18">
            <v>602</v>
          </cell>
          <cell r="F18">
            <v>602</v>
          </cell>
          <cell r="H18">
            <v>442</v>
          </cell>
          <cell r="J18">
            <v>601</v>
          </cell>
          <cell r="L18">
            <v>602</v>
          </cell>
          <cell r="N18">
            <v>565</v>
          </cell>
          <cell r="Q18">
            <v>534</v>
          </cell>
          <cell r="S18">
            <v>540</v>
          </cell>
          <cell r="U18">
            <v>351</v>
          </cell>
          <cell r="W18">
            <v>562</v>
          </cell>
          <cell r="Z18">
            <v>444</v>
          </cell>
        </row>
        <row r="19">
          <cell r="D19">
            <v>653</v>
          </cell>
          <cell r="F19">
            <v>652</v>
          </cell>
          <cell r="H19">
            <v>453</v>
          </cell>
          <cell r="J19">
            <v>652</v>
          </cell>
          <cell r="L19">
            <v>652</v>
          </cell>
          <cell r="N19">
            <v>763</v>
          </cell>
          <cell r="Q19">
            <v>712</v>
          </cell>
          <cell r="S19">
            <v>721</v>
          </cell>
          <cell r="U19">
            <v>439</v>
          </cell>
          <cell r="W19">
            <v>717</v>
          </cell>
          <cell r="Z19">
            <v>673</v>
          </cell>
        </row>
        <row r="20">
          <cell r="D20">
            <v>257</v>
          </cell>
          <cell r="F20">
            <v>256</v>
          </cell>
          <cell r="H20">
            <v>1001</v>
          </cell>
          <cell r="J20">
            <v>256</v>
          </cell>
          <cell r="L20">
            <v>256</v>
          </cell>
          <cell r="N20">
            <v>331</v>
          </cell>
          <cell r="Q20">
            <v>238</v>
          </cell>
          <cell r="S20">
            <v>259</v>
          </cell>
          <cell r="U20">
            <v>225</v>
          </cell>
          <cell r="W20">
            <v>264</v>
          </cell>
          <cell r="Z20">
            <v>213</v>
          </cell>
        </row>
        <row r="21">
          <cell r="D21">
            <v>240</v>
          </cell>
          <cell r="F21">
            <v>241</v>
          </cell>
          <cell r="H21">
            <v>1961</v>
          </cell>
          <cell r="J21">
            <v>242</v>
          </cell>
          <cell r="L21">
            <v>241</v>
          </cell>
          <cell r="N21">
            <v>247</v>
          </cell>
          <cell r="Q21">
            <v>203</v>
          </cell>
          <cell r="S21">
            <v>208</v>
          </cell>
          <cell r="U21">
            <v>183</v>
          </cell>
          <cell r="W21">
            <v>214</v>
          </cell>
          <cell r="Z21">
            <v>184</v>
          </cell>
        </row>
        <row r="22">
          <cell r="D22">
            <v>71</v>
          </cell>
          <cell r="F22">
            <v>71</v>
          </cell>
          <cell r="H22">
            <v>375</v>
          </cell>
          <cell r="J22">
            <v>62</v>
          </cell>
          <cell r="L22">
            <v>71</v>
          </cell>
          <cell r="N22">
            <v>56</v>
          </cell>
          <cell r="Q22">
            <v>63</v>
          </cell>
          <cell r="S22">
            <v>61</v>
          </cell>
          <cell r="U22">
            <v>49</v>
          </cell>
          <cell r="W22">
            <v>64</v>
          </cell>
          <cell r="Z22">
            <v>37</v>
          </cell>
        </row>
        <row r="23">
          <cell r="D23">
            <v>232</v>
          </cell>
          <cell r="F23">
            <v>232</v>
          </cell>
          <cell r="H23">
            <v>35</v>
          </cell>
          <cell r="J23">
            <v>232</v>
          </cell>
          <cell r="L23">
            <v>232</v>
          </cell>
          <cell r="N23">
            <v>218</v>
          </cell>
          <cell r="Q23">
            <v>240</v>
          </cell>
          <cell r="S23">
            <v>246</v>
          </cell>
          <cell r="U23">
            <v>173</v>
          </cell>
          <cell r="W23">
            <v>239</v>
          </cell>
          <cell r="Z23">
            <v>180</v>
          </cell>
        </row>
        <row r="24">
          <cell r="D24">
            <v>400</v>
          </cell>
          <cell r="F24">
            <v>400</v>
          </cell>
          <cell r="H24">
            <v>356</v>
          </cell>
          <cell r="J24">
            <v>400</v>
          </cell>
          <cell r="L24">
            <v>400</v>
          </cell>
          <cell r="N24">
            <v>436</v>
          </cell>
          <cell r="Q24">
            <v>410</v>
          </cell>
          <cell r="S24">
            <v>416</v>
          </cell>
          <cell r="U24">
            <v>307</v>
          </cell>
          <cell r="W24">
            <v>409</v>
          </cell>
          <cell r="Z24">
            <v>270</v>
          </cell>
        </row>
        <row r="25">
          <cell r="D25">
            <v>13</v>
          </cell>
          <cell r="F25">
            <v>13</v>
          </cell>
          <cell r="H25">
            <v>0</v>
          </cell>
          <cell r="J25">
            <v>13</v>
          </cell>
          <cell r="L25">
            <v>13</v>
          </cell>
          <cell r="N25">
            <v>6</v>
          </cell>
          <cell r="Q25">
            <v>9</v>
          </cell>
          <cell r="S25">
            <v>10</v>
          </cell>
          <cell r="U25">
            <v>9</v>
          </cell>
          <cell r="W25">
            <v>9</v>
          </cell>
          <cell r="Z25">
            <v>9</v>
          </cell>
        </row>
        <row r="26">
          <cell r="D26">
            <v>470</v>
          </cell>
          <cell r="F26">
            <v>470</v>
          </cell>
          <cell r="H26">
            <v>371</v>
          </cell>
          <cell r="J26">
            <v>470</v>
          </cell>
          <cell r="L26">
            <v>470</v>
          </cell>
          <cell r="N26">
            <v>528</v>
          </cell>
          <cell r="Q26">
            <v>447</v>
          </cell>
          <cell r="S26">
            <v>457</v>
          </cell>
          <cell r="U26">
            <v>410</v>
          </cell>
          <cell r="W26">
            <v>467</v>
          </cell>
          <cell r="Z26">
            <v>371</v>
          </cell>
        </row>
        <row r="27">
          <cell r="D27">
            <v>805</v>
          </cell>
          <cell r="F27">
            <v>805</v>
          </cell>
          <cell r="H27">
            <v>618</v>
          </cell>
          <cell r="J27">
            <v>805</v>
          </cell>
          <cell r="L27">
            <v>805</v>
          </cell>
          <cell r="N27">
            <v>851</v>
          </cell>
          <cell r="Q27">
            <v>746</v>
          </cell>
          <cell r="S27">
            <v>777</v>
          </cell>
          <cell r="U27">
            <v>530</v>
          </cell>
          <cell r="W27">
            <v>771</v>
          </cell>
          <cell r="Z27">
            <v>532</v>
          </cell>
        </row>
        <row r="28">
          <cell r="D28">
            <v>3</v>
          </cell>
          <cell r="F28">
            <v>3</v>
          </cell>
          <cell r="H28">
            <v>1</v>
          </cell>
          <cell r="J28">
            <v>3</v>
          </cell>
          <cell r="L28">
            <v>3</v>
          </cell>
          <cell r="N28">
            <v>3</v>
          </cell>
          <cell r="Q28">
            <v>2</v>
          </cell>
          <cell r="S28">
            <v>2</v>
          </cell>
          <cell r="U28">
            <v>2</v>
          </cell>
          <cell r="W28">
            <v>2</v>
          </cell>
          <cell r="Z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Tabla1"/>
      <sheetName val="Tabla2-3"/>
      <sheetName val="ENERO- DICIEMBRE METAS"/>
    </sheetNames>
    <sheetDataSet>
      <sheetData sheetId="3">
        <row r="9">
          <cell r="D9">
            <v>8536</v>
          </cell>
          <cell r="F9">
            <v>8548</v>
          </cell>
          <cell r="H9">
            <v>9448</v>
          </cell>
          <cell r="J9">
            <v>8479</v>
          </cell>
          <cell r="L9">
            <v>8548</v>
          </cell>
          <cell r="N9">
            <v>8794</v>
          </cell>
          <cell r="Q9">
            <v>8521</v>
          </cell>
          <cell r="S9">
            <v>8553</v>
          </cell>
          <cell r="U9">
            <v>7880</v>
          </cell>
          <cell r="W9">
            <v>8984</v>
          </cell>
          <cell r="Z9">
            <v>7624</v>
          </cell>
        </row>
        <row r="10">
          <cell r="D10">
            <v>7386</v>
          </cell>
          <cell r="F10">
            <v>7320</v>
          </cell>
          <cell r="H10">
            <v>10013</v>
          </cell>
          <cell r="J10">
            <v>7267</v>
          </cell>
          <cell r="L10">
            <v>7320</v>
          </cell>
          <cell r="N10">
            <v>7502</v>
          </cell>
          <cell r="Q10">
            <v>7176</v>
          </cell>
          <cell r="S10">
            <v>7050</v>
          </cell>
          <cell r="U10">
            <v>6488</v>
          </cell>
          <cell r="W10">
            <v>7465</v>
          </cell>
          <cell r="Z10">
            <v>5653</v>
          </cell>
        </row>
        <row r="11">
          <cell r="D11">
            <v>1086</v>
          </cell>
          <cell r="F11">
            <v>1085</v>
          </cell>
          <cell r="H11">
            <v>66</v>
          </cell>
          <cell r="J11">
            <v>1087</v>
          </cell>
          <cell r="L11">
            <v>1085</v>
          </cell>
          <cell r="N11">
            <v>1035</v>
          </cell>
          <cell r="Q11">
            <v>1191</v>
          </cell>
          <cell r="S11">
            <v>1202</v>
          </cell>
          <cell r="U11">
            <v>1140</v>
          </cell>
          <cell r="W11">
            <v>1230</v>
          </cell>
          <cell r="Z11">
            <v>1262</v>
          </cell>
        </row>
        <row r="12">
          <cell r="D12">
            <v>4848</v>
          </cell>
          <cell r="F12">
            <v>4847</v>
          </cell>
          <cell r="H12">
            <v>10264</v>
          </cell>
          <cell r="J12">
            <v>4870</v>
          </cell>
          <cell r="L12">
            <v>4847</v>
          </cell>
          <cell r="N12">
            <v>4771</v>
          </cell>
          <cell r="Q12">
            <v>5129</v>
          </cell>
          <cell r="S12">
            <v>5144</v>
          </cell>
          <cell r="U12">
            <v>5107</v>
          </cell>
          <cell r="W12">
            <v>5219</v>
          </cell>
          <cell r="Z12">
            <v>5174</v>
          </cell>
        </row>
        <row r="13">
          <cell r="D13">
            <v>5416</v>
          </cell>
          <cell r="F13">
            <v>5414</v>
          </cell>
          <cell r="H13">
            <v>309</v>
          </cell>
          <cell r="J13">
            <v>5415</v>
          </cell>
          <cell r="L13">
            <v>5414</v>
          </cell>
          <cell r="N13">
            <v>5031</v>
          </cell>
          <cell r="Q13">
            <v>5717</v>
          </cell>
          <cell r="S13">
            <v>5765</v>
          </cell>
          <cell r="U13">
            <v>4869</v>
          </cell>
          <cell r="W13">
            <v>5859</v>
          </cell>
          <cell r="Z13">
            <v>5401</v>
          </cell>
        </row>
        <row r="14">
          <cell r="D14">
            <v>2994</v>
          </cell>
          <cell r="F14">
            <v>2996</v>
          </cell>
          <cell r="H14">
            <v>4138</v>
          </cell>
          <cell r="J14">
            <v>2996</v>
          </cell>
          <cell r="L14">
            <v>2996</v>
          </cell>
          <cell r="N14">
            <v>2893</v>
          </cell>
          <cell r="Q14">
            <v>3142</v>
          </cell>
          <cell r="S14">
            <v>3168</v>
          </cell>
          <cell r="U14">
            <v>3080</v>
          </cell>
          <cell r="W14">
            <v>3238</v>
          </cell>
          <cell r="Z14">
            <v>3126</v>
          </cell>
        </row>
        <row r="15">
          <cell r="D15">
            <v>8374</v>
          </cell>
          <cell r="F15">
            <v>8378</v>
          </cell>
          <cell r="H15">
            <v>1952</v>
          </cell>
          <cell r="J15">
            <v>8385</v>
          </cell>
          <cell r="L15">
            <v>8378</v>
          </cell>
          <cell r="N15">
            <v>7979</v>
          </cell>
          <cell r="Q15">
            <v>9321</v>
          </cell>
          <cell r="S15">
            <v>9415</v>
          </cell>
          <cell r="U15">
            <v>8327</v>
          </cell>
          <cell r="W15">
            <v>9629</v>
          </cell>
          <cell r="Z15">
            <v>9432</v>
          </cell>
        </row>
        <row r="16">
          <cell r="D16">
            <v>12605</v>
          </cell>
          <cell r="F16">
            <v>12606</v>
          </cell>
          <cell r="H16">
            <v>11113</v>
          </cell>
          <cell r="J16">
            <v>12605</v>
          </cell>
          <cell r="L16">
            <v>12606</v>
          </cell>
          <cell r="N16">
            <v>12390</v>
          </cell>
          <cell r="Q16">
            <v>12924</v>
          </cell>
          <cell r="S16">
            <v>12988</v>
          </cell>
          <cell r="U16">
            <v>11909</v>
          </cell>
          <cell r="W16">
            <v>13363</v>
          </cell>
          <cell r="Z16">
            <v>13156</v>
          </cell>
        </row>
        <row r="17">
          <cell r="D17">
            <v>5208</v>
          </cell>
          <cell r="F17">
            <v>5205</v>
          </cell>
          <cell r="H17">
            <v>1264</v>
          </cell>
          <cell r="J17">
            <v>5210</v>
          </cell>
          <cell r="L17">
            <v>5205</v>
          </cell>
          <cell r="N17">
            <v>5162</v>
          </cell>
          <cell r="Q17">
            <v>5480</v>
          </cell>
          <cell r="S17">
            <v>5455</v>
          </cell>
          <cell r="U17">
            <v>5405</v>
          </cell>
          <cell r="W17">
            <v>5788</v>
          </cell>
          <cell r="Z17">
            <v>6043</v>
          </cell>
        </row>
        <row r="18">
          <cell r="D18">
            <v>7100</v>
          </cell>
          <cell r="F18">
            <v>7086</v>
          </cell>
          <cell r="H18">
            <v>3706</v>
          </cell>
          <cell r="J18">
            <v>7088</v>
          </cell>
          <cell r="L18">
            <v>7086</v>
          </cell>
          <cell r="N18">
            <v>6918</v>
          </cell>
          <cell r="Q18">
            <v>7604</v>
          </cell>
          <cell r="S18">
            <v>7706</v>
          </cell>
          <cell r="U18">
            <v>7282</v>
          </cell>
          <cell r="W18">
            <v>7974</v>
          </cell>
          <cell r="Z18">
            <v>7625</v>
          </cell>
        </row>
        <row r="19">
          <cell r="D19">
            <v>8851</v>
          </cell>
          <cell r="F19">
            <v>8859</v>
          </cell>
          <cell r="H19">
            <v>6464</v>
          </cell>
          <cell r="J19">
            <v>8856</v>
          </cell>
          <cell r="L19">
            <v>8859</v>
          </cell>
          <cell r="N19">
            <v>8842</v>
          </cell>
          <cell r="Q19">
            <v>9350</v>
          </cell>
          <cell r="S19">
            <v>9521</v>
          </cell>
          <cell r="U19">
            <v>8708</v>
          </cell>
          <cell r="W19">
            <v>9709</v>
          </cell>
          <cell r="Z19">
            <v>9971</v>
          </cell>
        </row>
        <row r="20">
          <cell r="D20">
            <v>3567</v>
          </cell>
          <cell r="F20">
            <v>3553</v>
          </cell>
          <cell r="H20">
            <v>11900</v>
          </cell>
          <cell r="J20">
            <v>3527</v>
          </cell>
          <cell r="L20">
            <v>3553</v>
          </cell>
          <cell r="N20">
            <v>3830</v>
          </cell>
          <cell r="Q20">
            <v>3267</v>
          </cell>
          <cell r="S20">
            <v>3318</v>
          </cell>
          <cell r="U20">
            <v>2959</v>
          </cell>
          <cell r="W20">
            <v>3444</v>
          </cell>
          <cell r="Z20">
            <v>2677</v>
          </cell>
        </row>
        <row r="21">
          <cell r="D21">
            <v>2458</v>
          </cell>
          <cell r="F21">
            <v>2460</v>
          </cell>
          <cell r="H21">
            <v>22207</v>
          </cell>
          <cell r="J21">
            <v>2457</v>
          </cell>
          <cell r="L21">
            <v>2460</v>
          </cell>
          <cell r="N21">
            <v>2568</v>
          </cell>
          <cell r="Q21">
            <v>2297</v>
          </cell>
          <cell r="S21">
            <v>2327</v>
          </cell>
          <cell r="U21">
            <v>2298</v>
          </cell>
          <cell r="W21">
            <v>2446</v>
          </cell>
          <cell r="Z21">
            <v>2294</v>
          </cell>
        </row>
        <row r="22">
          <cell r="D22">
            <v>887</v>
          </cell>
          <cell r="F22">
            <v>887</v>
          </cell>
          <cell r="H22">
            <v>6470</v>
          </cell>
          <cell r="J22">
            <v>756</v>
          </cell>
          <cell r="L22">
            <v>887</v>
          </cell>
          <cell r="N22">
            <v>859</v>
          </cell>
          <cell r="Q22">
            <v>964</v>
          </cell>
          <cell r="S22">
            <v>978</v>
          </cell>
          <cell r="U22">
            <v>969</v>
          </cell>
          <cell r="W22">
            <v>1014</v>
          </cell>
          <cell r="Z22">
            <v>701</v>
          </cell>
        </row>
        <row r="23">
          <cell r="D23">
            <v>3262</v>
          </cell>
          <cell r="F23">
            <v>3260</v>
          </cell>
          <cell r="H23">
            <v>413</v>
          </cell>
          <cell r="J23">
            <v>3259</v>
          </cell>
          <cell r="L23">
            <v>3260</v>
          </cell>
          <cell r="N23">
            <v>3321</v>
          </cell>
          <cell r="Q23">
            <v>3058</v>
          </cell>
          <cell r="S23">
            <v>3052</v>
          </cell>
          <cell r="U23">
            <v>2940</v>
          </cell>
          <cell r="W23">
            <v>3126</v>
          </cell>
          <cell r="Z23">
            <v>3301</v>
          </cell>
        </row>
        <row r="24">
          <cell r="D24">
            <v>5163</v>
          </cell>
          <cell r="F24">
            <v>5155</v>
          </cell>
          <cell r="H24">
            <v>4549</v>
          </cell>
          <cell r="J24">
            <v>5176</v>
          </cell>
          <cell r="L24">
            <v>5155</v>
          </cell>
          <cell r="N24">
            <v>5364</v>
          </cell>
          <cell r="Q24">
            <v>5033</v>
          </cell>
          <cell r="S24">
            <v>5112</v>
          </cell>
          <cell r="U24">
            <v>4482</v>
          </cell>
          <cell r="W24">
            <v>5229</v>
          </cell>
          <cell r="Z24">
            <v>4900</v>
          </cell>
        </row>
        <row r="25">
          <cell r="D25">
            <v>115</v>
          </cell>
          <cell r="F25">
            <v>115</v>
          </cell>
          <cell r="H25">
            <v>5</v>
          </cell>
          <cell r="J25">
            <v>115</v>
          </cell>
          <cell r="L25">
            <v>115</v>
          </cell>
          <cell r="N25">
            <v>106</v>
          </cell>
          <cell r="Q25">
            <v>146</v>
          </cell>
          <cell r="S25">
            <v>150</v>
          </cell>
          <cell r="U25">
            <v>150</v>
          </cell>
          <cell r="W25">
            <v>149</v>
          </cell>
          <cell r="Z25">
            <v>194</v>
          </cell>
        </row>
        <row r="26">
          <cell r="D26">
            <v>5875</v>
          </cell>
          <cell r="F26">
            <v>5871</v>
          </cell>
          <cell r="H26">
            <v>4095</v>
          </cell>
          <cell r="J26">
            <v>5871</v>
          </cell>
          <cell r="L26">
            <v>5871</v>
          </cell>
          <cell r="N26">
            <v>5886</v>
          </cell>
          <cell r="Q26">
            <v>5918</v>
          </cell>
          <cell r="S26">
            <v>6024</v>
          </cell>
          <cell r="U26">
            <v>5557</v>
          </cell>
          <cell r="W26">
            <v>6071</v>
          </cell>
          <cell r="Z26">
            <v>5796</v>
          </cell>
        </row>
        <row r="27">
          <cell r="D27">
            <v>10247</v>
          </cell>
          <cell r="F27">
            <v>10245</v>
          </cell>
          <cell r="H27">
            <v>6996</v>
          </cell>
          <cell r="J27">
            <v>10259</v>
          </cell>
          <cell r="L27">
            <v>10245</v>
          </cell>
          <cell r="N27">
            <v>9923</v>
          </cell>
          <cell r="Q27">
            <v>10521</v>
          </cell>
          <cell r="S27">
            <v>10615</v>
          </cell>
          <cell r="U27">
            <v>9790</v>
          </cell>
          <cell r="W27">
            <v>10828</v>
          </cell>
          <cell r="Z27">
            <v>10580</v>
          </cell>
        </row>
        <row r="28">
          <cell r="D28">
            <v>61</v>
          </cell>
          <cell r="F28">
            <v>59</v>
          </cell>
          <cell r="H28">
            <v>10</v>
          </cell>
          <cell r="J28">
            <v>59</v>
          </cell>
          <cell r="L28">
            <v>59</v>
          </cell>
          <cell r="N28">
            <v>51</v>
          </cell>
          <cell r="Q28">
            <v>61</v>
          </cell>
          <cell r="S28">
            <v>55</v>
          </cell>
          <cell r="U28">
            <v>60</v>
          </cell>
          <cell r="W28">
            <v>61</v>
          </cell>
          <cell r="Z28">
            <v>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O-POB DANE"/>
      <sheetName val="ENERO-METAS"/>
      <sheetName val="COMP-ENERO BOGOTA"/>
      <sheetName val="COBER FALTANTE  ENERO"/>
      <sheetName val="FEBRERO-POB DANE"/>
      <sheetName val="FEBRERO-METAS"/>
      <sheetName val="COMP-FEBRERO BOGOTA"/>
      <sheetName val="COBER FALTANTE FEBRERO"/>
      <sheetName val="ENERO-FEBRERO-POB DANE"/>
      <sheetName val="ENERO FEBRERO-METAS"/>
      <sheetName val="COMP-ENERO FEBRERO BOGOTA"/>
      <sheetName val="COBER FALT ENE-FEB"/>
      <sheetName val="MARZO-POB DANE"/>
      <sheetName val="MARZO-METAS"/>
      <sheetName val="COMP-MARZO BOGOTA"/>
      <sheetName val="COBER FALTANTE MARZO"/>
      <sheetName val="ENERO-MARZO-POB DANE"/>
      <sheetName val="ENERO-MARZO METAS"/>
      <sheetName val="COMP-ENERO MARZO BOGOTA"/>
      <sheetName val="COBER FALT ENERO-MARZO"/>
      <sheetName val="ABRIL-POB DANE"/>
      <sheetName val="ABRIL-METAS"/>
      <sheetName val="COMP-ABRIL BOGOTA"/>
      <sheetName val="COBER FALTANTE ABRIL"/>
      <sheetName val="ENERO-ABRIL-POB DANE"/>
      <sheetName val="ENERO-ABRIL METAS"/>
      <sheetName val="COMP-ENERO ABRIL BOGOTA"/>
      <sheetName val="COBER FALT ENERO-ABRIL"/>
      <sheetName val="MAYO -POB DANE"/>
      <sheetName val="MAYO-METAS "/>
      <sheetName val="COMP-MAYO  BOGOTA"/>
      <sheetName val="COBER FALTANTE MAYO"/>
      <sheetName val="ENERO-MAYO-POB DANE"/>
      <sheetName val="ENERO-MAYO METAS"/>
      <sheetName val="COMP-ENERO MAYO  BOGOTA"/>
      <sheetName val="COBER FALT ENERO-MAYO"/>
      <sheetName val="JUNIO-POB DANE"/>
      <sheetName val="JUNIO-METAS"/>
      <sheetName val="COMP-JUNIO  BOGOTA"/>
      <sheetName val="COBER FALTANTE JUNIO"/>
      <sheetName val="ENERO-JUNIO-POB DANE "/>
      <sheetName val="ENERO-JUNIO METAS"/>
      <sheetName val="COMP-ENERO-JUNIO BOGOTA"/>
      <sheetName val="COBER FALT ENERO-JUNIO"/>
      <sheetName val="JULO-POB DANE"/>
      <sheetName val="JULIO-METAS"/>
      <sheetName val="COMP-JULIO  BOGOTA"/>
      <sheetName val="COBER FALTANTE JULIO"/>
      <sheetName val="ENERO-JULIO-POB DANE"/>
      <sheetName val="ENERO-JULIO METAS"/>
      <sheetName val="COMP-ENERO-JULIO BOG"/>
      <sheetName val="COBER FALT ENERO-JULIO"/>
      <sheetName val="AGOSTO-POB DANE"/>
      <sheetName val="AGOSTO-METAS"/>
      <sheetName val="COMP-AGOSTO BOGOTA"/>
      <sheetName val="COBER FALTANTE AGOSTO"/>
      <sheetName val="ENERO-AGOSTO-POB DANE"/>
      <sheetName val="ENERO-AGOSTO METAS"/>
      <sheetName val="COMP-ENERO-AGOST BOG"/>
      <sheetName val="COBER FALT ENERO-AGOST"/>
      <sheetName val="SEPTIEMRE-POB DANE"/>
      <sheetName val="SEPTIEMBRE-METAS"/>
      <sheetName val="COMP-SEPTIEM BOGOTA"/>
      <sheetName val="COBER FALT SEPTIEMBRE"/>
      <sheetName val="ENERO-SEPTIEMBRE-POB DANE"/>
      <sheetName val="ENERO-SEPTIEMBRE METAS"/>
      <sheetName val="COMP-ENERO-SEPTIEM BOG"/>
      <sheetName val="COBER FALT ENERO-SEPTIEM"/>
      <sheetName val="OCTUBRE-POB DANE"/>
      <sheetName val="OCTUBRE-METAS"/>
      <sheetName val="COMP-OCTUBRE BOGOTA "/>
      <sheetName val="COBER FALTANTE OCTUBRE"/>
      <sheetName val="ENERO-OCTUBRE POB DANE"/>
      <sheetName val="ENERO-OCTUBRE METAS"/>
      <sheetName val="COMP-ENERO-OCTUB BOG"/>
      <sheetName val="COBER FALT ENERO-OCTUB"/>
      <sheetName val="NOVIEM-POB DANE"/>
      <sheetName val="NOVIEMBRE-METAS"/>
      <sheetName val="COMP-NOVIEMBRE BOGOTA"/>
      <sheetName val="COBER FALTANTE NOVIEMBRE"/>
      <sheetName val="ENERO-NOVIEMBRE POB DANE"/>
      <sheetName val="ENERO-NOVIEMBRE METAS"/>
      <sheetName val="COMP-ENERO-NOVIEM BOG "/>
      <sheetName val="COBER FALT ENERO-NOVIEM"/>
      <sheetName val="DICIEM-POB DANE "/>
      <sheetName val="DICIEMBRE-METAS "/>
      <sheetName val="COMP-DICIEMBRE BOGOTA"/>
      <sheetName val="COBER FALTANTE DICIEMBRE"/>
      <sheetName val="ENERO-DICIEMBRE POB DANE"/>
      <sheetName val="ENERO-DICIEMBRE METAS"/>
      <sheetName val="COMP-ENERO-DICIEM BOG "/>
      <sheetName val="COBER FALT ENERO-DICIEM "/>
      <sheetName val="COBER MES A MES BOGOTA"/>
      <sheetName val="COBER ACUMULADA BOGOTA"/>
      <sheetName val="Hoja1"/>
    </sheetNames>
    <sheetDataSet>
      <sheetData sheetId="81">
        <row r="9">
          <cell r="D9">
            <v>8781</v>
          </cell>
          <cell r="F9">
            <v>8798</v>
          </cell>
          <cell r="H9">
            <v>8787</v>
          </cell>
          <cell r="J9">
            <v>8748</v>
          </cell>
          <cell r="L9">
            <v>8798</v>
          </cell>
          <cell r="N9">
            <v>8448</v>
          </cell>
          <cell r="Q9">
            <v>7834</v>
          </cell>
          <cell r="S9">
            <v>7722</v>
          </cell>
          <cell r="U9">
            <v>7700</v>
          </cell>
          <cell r="W9">
            <v>8092</v>
          </cell>
          <cell r="Z9">
            <v>7259</v>
          </cell>
        </row>
        <row r="10">
          <cell r="D10">
            <v>8217</v>
          </cell>
          <cell r="F10">
            <v>8204</v>
          </cell>
          <cell r="H10">
            <v>9729</v>
          </cell>
          <cell r="J10">
            <v>8155</v>
          </cell>
          <cell r="L10">
            <v>8204</v>
          </cell>
          <cell r="N10">
            <v>8169</v>
          </cell>
          <cell r="Q10">
            <v>6533</v>
          </cell>
          <cell r="S10">
            <v>6345</v>
          </cell>
          <cell r="U10">
            <v>6210</v>
          </cell>
          <cell r="W10">
            <v>6539</v>
          </cell>
          <cell r="Z10">
            <v>5156</v>
          </cell>
        </row>
        <row r="11">
          <cell r="D11">
            <v>1052</v>
          </cell>
          <cell r="F11">
            <v>1051</v>
          </cell>
          <cell r="H11">
            <v>27</v>
          </cell>
          <cell r="J11">
            <v>1051</v>
          </cell>
          <cell r="L11">
            <v>1051</v>
          </cell>
          <cell r="N11">
            <v>973</v>
          </cell>
          <cell r="Q11">
            <v>1048</v>
          </cell>
          <cell r="S11">
            <v>1047</v>
          </cell>
          <cell r="U11">
            <v>1074</v>
          </cell>
          <cell r="W11">
            <v>1066</v>
          </cell>
          <cell r="Z11">
            <v>1148</v>
          </cell>
        </row>
        <row r="12">
          <cell r="D12">
            <v>4601</v>
          </cell>
          <cell r="F12">
            <v>4600</v>
          </cell>
          <cell r="H12">
            <v>9639</v>
          </cell>
          <cell r="J12">
            <v>4591</v>
          </cell>
          <cell r="L12">
            <v>4600</v>
          </cell>
          <cell r="N12">
            <v>4470</v>
          </cell>
          <cell r="Q12">
            <v>4364</v>
          </cell>
          <cell r="S12">
            <v>4364</v>
          </cell>
          <cell r="U12">
            <v>4482</v>
          </cell>
          <cell r="W12">
            <v>4428</v>
          </cell>
          <cell r="Z12">
            <v>4478</v>
          </cell>
        </row>
        <row r="13">
          <cell r="D13">
            <v>5347</v>
          </cell>
          <cell r="F13">
            <v>5350</v>
          </cell>
          <cell r="H13">
            <v>215</v>
          </cell>
          <cell r="J13">
            <v>5349</v>
          </cell>
          <cell r="L13">
            <v>5350</v>
          </cell>
          <cell r="N13">
            <v>4881</v>
          </cell>
          <cell r="Q13">
            <v>5175</v>
          </cell>
          <cell r="S13">
            <v>5172</v>
          </cell>
          <cell r="U13">
            <v>5185</v>
          </cell>
          <cell r="W13">
            <v>5266</v>
          </cell>
          <cell r="Z13">
            <v>4884</v>
          </cell>
        </row>
        <row r="14">
          <cell r="D14">
            <v>3111</v>
          </cell>
          <cell r="F14">
            <v>3112</v>
          </cell>
          <cell r="H14">
            <v>3306</v>
          </cell>
          <cell r="J14">
            <v>3112</v>
          </cell>
          <cell r="L14">
            <v>3112</v>
          </cell>
          <cell r="N14">
            <v>2974</v>
          </cell>
          <cell r="Q14">
            <v>2806</v>
          </cell>
          <cell r="S14">
            <v>2805</v>
          </cell>
          <cell r="U14">
            <v>2932</v>
          </cell>
          <cell r="W14">
            <v>2867</v>
          </cell>
          <cell r="Z14">
            <v>2992</v>
          </cell>
        </row>
        <row r="15">
          <cell r="D15">
            <v>9839</v>
          </cell>
          <cell r="F15">
            <v>9840</v>
          </cell>
          <cell r="H15">
            <v>1691</v>
          </cell>
          <cell r="J15">
            <v>9841</v>
          </cell>
          <cell r="L15">
            <v>9840</v>
          </cell>
          <cell r="N15">
            <v>8834</v>
          </cell>
          <cell r="Q15">
            <v>9699</v>
          </cell>
          <cell r="S15">
            <v>9709</v>
          </cell>
          <cell r="U15">
            <v>9762</v>
          </cell>
          <cell r="W15">
            <v>9905</v>
          </cell>
          <cell r="Z15">
            <v>8633</v>
          </cell>
        </row>
        <row r="16">
          <cell r="D16">
            <v>12579</v>
          </cell>
          <cell r="F16">
            <v>12581</v>
          </cell>
          <cell r="H16">
            <v>10200</v>
          </cell>
          <cell r="J16">
            <v>12581</v>
          </cell>
          <cell r="L16">
            <v>12581</v>
          </cell>
          <cell r="N16">
            <v>12100</v>
          </cell>
          <cell r="Q16">
            <v>11095</v>
          </cell>
          <cell r="S16">
            <v>11111</v>
          </cell>
          <cell r="U16">
            <v>11618</v>
          </cell>
          <cell r="W16">
            <v>11415</v>
          </cell>
          <cell r="Z16">
            <v>11628</v>
          </cell>
        </row>
        <row r="17">
          <cell r="D17">
            <v>5380</v>
          </cell>
          <cell r="F17">
            <v>5382</v>
          </cell>
          <cell r="H17">
            <v>1046</v>
          </cell>
          <cell r="J17">
            <v>5382</v>
          </cell>
          <cell r="L17">
            <v>5382</v>
          </cell>
          <cell r="N17">
            <v>5283</v>
          </cell>
          <cell r="Q17">
            <v>4728</v>
          </cell>
          <cell r="S17">
            <v>4731</v>
          </cell>
          <cell r="U17">
            <v>5015</v>
          </cell>
          <cell r="W17">
            <v>4879</v>
          </cell>
          <cell r="Z17">
            <v>5324</v>
          </cell>
        </row>
        <row r="18">
          <cell r="D18">
            <v>7222</v>
          </cell>
          <cell r="F18">
            <v>7217</v>
          </cell>
          <cell r="H18">
            <v>2264</v>
          </cell>
          <cell r="J18">
            <v>7217</v>
          </cell>
          <cell r="L18">
            <v>7217</v>
          </cell>
          <cell r="N18">
            <v>6738</v>
          </cell>
          <cell r="Q18">
            <v>6702</v>
          </cell>
          <cell r="S18">
            <v>6727</v>
          </cell>
          <cell r="U18">
            <v>6897</v>
          </cell>
          <cell r="W18">
            <v>6900</v>
          </cell>
          <cell r="Z18">
            <v>7153</v>
          </cell>
        </row>
        <row r="19">
          <cell r="D19">
            <v>9597</v>
          </cell>
          <cell r="F19">
            <v>9556</v>
          </cell>
          <cell r="H19">
            <v>5735</v>
          </cell>
          <cell r="J19">
            <v>9560</v>
          </cell>
          <cell r="L19">
            <v>9556</v>
          </cell>
          <cell r="N19">
            <v>9214</v>
          </cell>
          <cell r="Q19">
            <v>8856</v>
          </cell>
          <cell r="S19">
            <v>8882</v>
          </cell>
          <cell r="U19">
            <v>9488</v>
          </cell>
          <cell r="W19">
            <v>9136</v>
          </cell>
          <cell r="Z19">
            <v>8972</v>
          </cell>
        </row>
        <row r="20">
          <cell r="D20">
            <v>3539</v>
          </cell>
          <cell r="F20">
            <v>3537</v>
          </cell>
          <cell r="H20">
            <v>11672</v>
          </cell>
          <cell r="J20">
            <v>3544</v>
          </cell>
          <cell r="L20">
            <v>3537</v>
          </cell>
          <cell r="N20">
            <v>3499</v>
          </cell>
          <cell r="Q20">
            <v>2668</v>
          </cell>
          <cell r="S20">
            <v>2677</v>
          </cell>
          <cell r="U20">
            <v>2841</v>
          </cell>
          <cell r="W20">
            <v>2757</v>
          </cell>
          <cell r="Z20">
            <v>2324</v>
          </cell>
        </row>
        <row r="21">
          <cell r="D21">
            <v>2481</v>
          </cell>
          <cell r="F21">
            <v>2535</v>
          </cell>
          <cell r="H21">
            <v>18254</v>
          </cell>
          <cell r="J21">
            <v>2590</v>
          </cell>
          <cell r="L21">
            <v>2535</v>
          </cell>
          <cell r="N21">
            <v>2297</v>
          </cell>
          <cell r="Q21">
            <v>1989</v>
          </cell>
          <cell r="S21">
            <v>1985</v>
          </cell>
          <cell r="U21">
            <v>1980</v>
          </cell>
          <cell r="W21">
            <v>2022</v>
          </cell>
          <cell r="Z21">
            <v>2077</v>
          </cell>
        </row>
        <row r="22">
          <cell r="D22">
            <v>920</v>
          </cell>
          <cell r="F22">
            <v>920</v>
          </cell>
          <cell r="H22">
            <v>7168</v>
          </cell>
          <cell r="J22">
            <v>756</v>
          </cell>
          <cell r="L22">
            <v>920</v>
          </cell>
          <cell r="N22">
            <v>924</v>
          </cell>
          <cell r="Q22">
            <v>848</v>
          </cell>
          <cell r="S22">
            <v>843</v>
          </cell>
          <cell r="U22">
            <v>865</v>
          </cell>
          <cell r="W22">
            <v>890</v>
          </cell>
          <cell r="Z22">
            <v>680</v>
          </cell>
        </row>
        <row r="23">
          <cell r="D23">
            <v>3582</v>
          </cell>
          <cell r="F23">
            <v>3585</v>
          </cell>
          <cell r="H23">
            <v>22</v>
          </cell>
          <cell r="J23">
            <v>3584</v>
          </cell>
          <cell r="L23">
            <v>3585</v>
          </cell>
          <cell r="N23">
            <v>3356</v>
          </cell>
          <cell r="Q23">
            <v>2943</v>
          </cell>
          <cell r="S23">
            <v>2956</v>
          </cell>
          <cell r="U23">
            <v>2975</v>
          </cell>
          <cell r="W23">
            <v>3000</v>
          </cell>
          <cell r="Z23">
            <v>3399</v>
          </cell>
        </row>
        <row r="24">
          <cell r="D24">
            <v>4967</v>
          </cell>
          <cell r="F24">
            <v>4971</v>
          </cell>
          <cell r="H24">
            <v>4294</v>
          </cell>
          <cell r="J24">
            <v>4972</v>
          </cell>
          <cell r="L24">
            <v>4971</v>
          </cell>
          <cell r="N24">
            <v>4770</v>
          </cell>
          <cell r="Q24">
            <v>4358</v>
          </cell>
          <cell r="S24">
            <v>4377</v>
          </cell>
          <cell r="U24">
            <v>4464</v>
          </cell>
          <cell r="W24">
            <v>4547</v>
          </cell>
          <cell r="Z24">
            <v>4244</v>
          </cell>
        </row>
        <row r="25">
          <cell r="D25">
            <v>112</v>
          </cell>
          <cell r="F25">
            <v>111</v>
          </cell>
          <cell r="H25">
            <v>2</v>
          </cell>
          <cell r="J25">
            <v>111</v>
          </cell>
          <cell r="L25">
            <v>111</v>
          </cell>
          <cell r="N25">
            <v>76</v>
          </cell>
          <cell r="Q25">
            <v>102</v>
          </cell>
          <cell r="S25">
            <v>103</v>
          </cell>
          <cell r="U25">
            <v>106</v>
          </cell>
          <cell r="W25">
            <v>102</v>
          </cell>
          <cell r="Z25">
            <v>167</v>
          </cell>
        </row>
        <row r="26">
          <cell r="D26">
            <v>6380</v>
          </cell>
          <cell r="F26">
            <v>6392</v>
          </cell>
          <cell r="H26">
            <v>3836</v>
          </cell>
          <cell r="J26">
            <v>6392</v>
          </cell>
          <cell r="L26">
            <v>6392</v>
          </cell>
          <cell r="N26">
            <v>6129</v>
          </cell>
          <cell r="Q26">
            <v>5513</v>
          </cell>
          <cell r="S26">
            <v>5506</v>
          </cell>
          <cell r="U26">
            <v>5721</v>
          </cell>
          <cell r="W26">
            <v>5613</v>
          </cell>
          <cell r="Z26">
            <v>5655</v>
          </cell>
        </row>
        <row r="27">
          <cell r="D27">
            <v>10109</v>
          </cell>
          <cell r="F27">
            <v>10105</v>
          </cell>
          <cell r="H27">
            <v>6026</v>
          </cell>
          <cell r="J27">
            <v>10118</v>
          </cell>
          <cell r="L27">
            <v>10105</v>
          </cell>
          <cell r="N27">
            <v>9397</v>
          </cell>
          <cell r="Q27">
            <v>9843</v>
          </cell>
          <cell r="S27">
            <v>9835</v>
          </cell>
          <cell r="U27">
            <v>10389</v>
          </cell>
          <cell r="W27">
            <v>10030</v>
          </cell>
          <cell r="Z27">
            <v>9647</v>
          </cell>
        </row>
        <row r="28">
          <cell r="D28">
            <v>43</v>
          </cell>
          <cell r="F28">
            <v>42</v>
          </cell>
          <cell r="H28">
            <v>1</v>
          </cell>
          <cell r="J28">
            <v>42</v>
          </cell>
          <cell r="L28">
            <v>42</v>
          </cell>
          <cell r="N28">
            <v>37</v>
          </cell>
          <cell r="Q28">
            <v>41</v>
          </cell>
          <cell r="S28">
            <v>42</v>
          </cell>
          <cell r="U28">
            <v>40</v>
          </cell>
          <cell r="W28">
            <v>43</v>
          </cell>
          <cell r="Z28">
            <v>34</v>
          </cell>
        </row>
      </sheetData>
      <sheetData sheetId="85">
        <row r="9">
          <cell r="D9">
            <v>667</v>
          </cell>
          <cell r="F9">
            <v>672</v>
          </cell>
          <cell r="H9">
            <v>952</v>
          </cell>
          <cell r="J9">
            <v>668</v>
          </cell>
          <cell r="L9">
            <v>672</v>
          </cell>
          <cell r="N9">
            <v>718</v>
          </cell>
          <cell r="Q9">
            <v>640</v>
          </cell>
          <cell r="S9">
            <v>634</v>
          </cell>
          <cell r="U9">
            <v>655</v>
          </cell>
          <cell r="W9">
            <v>658</v>
          </cell>
          <cell r="Z9">
            <v>621</v>
          </cell>
        </row>
        <row r="10">
          <cell r="D10">
            <v>716</v>
          </cell>
          <cell r="F10">
            <v>643</v>
          </cell>
          <cell r="H10">
            <v>837</v>
          </cell>
          <cell r="J10">
            <v>635</v>
          </cell>
          <cell r="L10">
            <v>643</v>
          </cell>
          <cell r="N10">
            <v>603</v>
          </cell>
          <cell r="Q10">
            <v>690</v>
          </cell>
          <cell r="S10">
            <v>525</v>
          </cell>
          <cell r="U10">
            <v>495</v>
          </cell>
          <cell r="W10">
            <v>534</v>
          </cell>
          <cell r="Z10">
            <v>484</v>
          </cell>
        </row>
        <row r="11">
          <cell r="D11">
            <v>88</v>
          </cell>
          <cell r="F11">
            <v>88</v>
          </cell>
          <cell r="H11">
            <v>0</v>
          </cell>
          <cell r="J11">
            <v>88</v>
          </cell>
          <cell r="L11">
            <v>88</v>
          </cell>
          <cell r="N11">
            <v>75</v>
          </cell>
          <cell r="Q11">
            <v>75</v>
          </cell>
          <cell r="S11">
            <v>75</v>
          </cell>
          <cell r="U11">
            <v>76</v>
          </cell>
          <cell r="W11">
            <v>75</v>
          </cell>
          <cell r="Z11">
            <v>78</v>
          </cell>
        </row>
        <row r="12">
          <cell r="D12">
            <v>342</v>
          </cell>
          <cell r="F12">
            <v>342</v>
          </cell>
          <cell r="H12">
            <v>904</v>
          </cell>
          <cell r="J12">
            <v>342</v>
          </cell>
          <cell r="L12">
            <v>342</v>
          </cell>
          <cell r="N12">
            <v>374</v>
          </cell>
          <cell r="Q12">
            <v>356</v>
          </cell>
          <cell r="S12">
            <v>356</v>
          </cell>
          <cell r="U12">
            <v>364</v>
          </cell>
          <cell r="W12">
            <v>356</v>
          </cell>
          <cell r="Z12">
            <v>343</v>
          </cell>
        </row>
        <row r="13">
          <cell r="D13">
            <v>414</v>
          </cell>
          <cell r="F13">
            <v>414</v>
          </cell>
          <cell r="H13">
            <v>21</v>
          </cell>
          <cell r="J13">
            <v>414</v>
          </cell>
          <cell r="L13">
            <v>414</v>
          </cell>
          <cell r="N13">
            <v>400</v>
          </cell>
          <cell r="Q13">
            <v>388</v>
          </cell>
          <cell r="S13">
            <v>388</v>
          </cell>
          <cell r="U13">
            <v>411</v>
          </cell>
          <cell r="W13">
            <v>388</v>
          </cell>
          <cell r="Z13">
            <v>332</v>
          </cell>
        </row>
        <row r="14">
          <cell r="D14">
            <v>219</v>
          </cell>
          <cell r="F14">
            <v>219</v>
          </cell>
          <cell r="H14">
            <v>309</v>
          </cell>
          <cell r="J14">
            <v>219</v>
          </cell>
          <cell r="L14">
            <v>219</v>
          </cell>
          <cell r="N14">
            <v>264</v>
          </cell>
          <cell r="Q14">
            <v>205</v>
          </cell>
          <cell r="S14">
            <v>205</v>
          </cell>
          <cell r="U14">
            <v>197</v>
          </cell>
          <cell r="W14">
            <v>205</v>
          </cell>
          <cell r="Z14">
            <v>204</v>
          </cell>
        </row>
        <row r="15">
          <cell r="D15">
            <v>757</v>
          </cell>
          <cell r="F15">
            <v>757</v>
          </cell>
          <cell r="H15">
            <v>131</v>
          </cell>
          <cell r="J15">
            <v>757</v>
          </cell>
          <cell r="L15">
            <v>757</v>
          </cell>
          <cell r="N15">
            <v>747</v>
          </cell>
          <cell r="Q15">
            <v>779</v>
          </cell>
          <cell r="S15">
            <v>781</v>
          </cell>
          <cell r="U15">
            <v>859</v>
          </cell>
          <cell r="W15">
            <v>780</v>
          </cell>
          <cell r="Z15">
            <v>673</v>
          </cell>
        </row>
        <row r="16">
          <cell r="D16">
            <v>984</v>
          </cell>
          <cell r="F16">
            <v>981</v>
          </cell>
          <cell r="H16">
            <v>929</v>
          </cell>
          <cell r="J16">
            <v>981</v>
          </cell>
          <cell r="L16">
            <v>981</v>
          </cell>
          <cell r="N16">
            <v>1035</v>
          </cell>
          <cell r="Q16">
            <v>24</v>
          </cell>
          <cell r="S16">
            <v>892</v>
          </cell>
          <cell r="U16">
            <v>911</v>
          </cell>
          <cell r="W16">
            <v>900</v>
          </cell>
          <cell r="Z16">
            <v>14</v>
          </cell>
        </row>
        <row r="17">
          <cell r="D17">
            <v>447</v>
          </cell>
          <cell r="F17">
            <v>448</v>
          </cell>
          <cell r="H17">
            <v>103</v>
          </cell>
          <cell r="J17">
            <v>448</v>
          </cell>
          <cell r="L17">
            <v>448</v>
          </cell>
          <cell r="N17">
            <v>465</v>
          </cell>
          <cell r="Q17">
            <v>399</v>
          </cell>
          <cell r="S17">
            <v>404</v>
          </cell>
          <cell r="U17">
            <v>419</v>
          </cell>
          <cell r="W17">
            <v>406</v>
          </cell>
          <cell r="Z17">
            <v>485</v>
          </cell>
        </row>
        <row r="18">
          <cell r="D18">
            <v>581</v>
          </cell>
          <cell r="F18">
            <v>581</v>
          </cell>
          <cell r="H18">
            <v>178</v>
          </cell>
          <cell r="J18">
            <v>581</v>
          </cell>
          <cell r="L18">
            <v>581</v>
          </cell>
          <cell r="N18">
            <v>574</v>
          </cell>
          <cell r="Q18">
            <v>502</v>
          </cell>
          <cell r="S18">
            <v>506</v>
          </cell>
          <cell r="U18">
            <v>508</v>
          </cell>
          <cell r="W18">
            <v>507</v>
          </cell>
          <cell r="Z18">
            <v>601</v>
          </cell>
        </row>
        <row r="19">
          <cell r="D19">
            <v>832</v>
          </cell>
          <cell r="F19">
            <v>833</v>
          </cell>
          <cell r="H19">
            <v>572</v>
          </cell>
          <cell r="J19">
            <v>833</v>
          </cell>
          <cell r="L19">
            <v>833</v>
          </cell>
          <cell r="N19">
            <v>778</v>
          </cell>
          <cell r="Q19">
            <v>698</v>
          </cell>
          <cell r="S19">
            <v>701</v>
          </cell>
          <cell r="U19">
            <v>701</v>
          </cell>
          <cell r="W19">
            <v>701</v>
          </cell>
          <cell r="Z19">
            <v>754</v>
          </cell>
        </row>
        <row r="20">
          <cell r="D20">
            <v>307</v>
          </cell>
          <cell r="F20">
            <v>307</v>
          </cell>
          <cell r="H20">
            <v>1128</v>
          </cell>
          <cell r="J20">
            <v>307</v>
          </cell>
          <cell r="L20">
            <v>307</v>
          </cell>
          <cell r="N20">
            <v>301</v>
          </cell>
          <cell r="Q20">
            <v>209</v>
          </cell>
          <cell r="S20">
            <v>207</v>
          </cell>
          <cell r="U20">
            <v>217</v>
          </cell>
          <cell r="W20">
            <v>208</v>
          </cell>
          <cell r="Z20">
            <v>198</v>
          </cell>
        </row>
        <row r="21">
          <cell r="D21">
            <v>183</v>
          </cell>
          <cell r="F21">
            <v>190</v>
          </cell>
          <cell r="H21">
            <v>1874</v>
          </cell>
          <cell r="J21">
            <v>190</v>
          </cell>
          <cell r="L21">
            <v>190</v>
          </cell>
          <cell r="N21">
            <v>205</v>
          </cell>
          <cell r="Q21">
            <v>193</v>
          </cell>
          <cell r="S21">
            <v>183</v>
          </cell>
          <cell r="U21">
            <v>195</v>
          </cell>
          <cell r="W21">
            <v>235</v>
          </cell>
          <cell r="Z21">
            <v>235</v>
          </cell>
        </row>
        <row r="22">
          <cell r="D22">
            <v>45</v>
          </cell>
          <cell r="F22">
            <v>45</v>
          </cell>
          <cell r="H22">
            <v>672</v>
          </cell>
          <cell r="J22">
            <v>45</v>
          </cell>
          <cell r="L22">
            <v>45</v>
          </cell>
          <cell r="N22">
            <v>52</v>
          </cell>
          <cell r="Q22">
            <v>55</v>
          </cell>
          <cell r="S22">
            <v>55</v>
          </cell>
          <cell r="U22">
            <v>54</v>
          </cell>
          <cell r="W22">
            <v>55</v>
          </cell>
          <cell r="Z22">
            <v>49</v>
          </cell>
        </row>
        <row r="23">
          <cell r="D23">
            <v>285</v>
          </cell>
          <cell r="F23">
            <v>285</v>
          </cell>
          <cell r="H23">
            <v>0</v>
          </cell>
          <cell r="J23">
            <v>285</v>
          </cell>
          <cell r="L23">
            <v>285</v>
          </cell>
          <cell r="N23">
            <v>339</v>
          </cell>
          <cell r="Q23">
            <v>259</v>
          </cell>
          <cell r="S23">
            <v>255</v>
          </cell>
          <cell r="U23">
            <v>249</v>
          </cell>
          <cell r="W23">
            <v>256</v>
          </cell>
          <cell r="Z23">
            <v>301</v>
          </cell>
        </row>
        <row r="24">
          <cell r="D24">
            <v>361</v>
          </cell>
          <cell r="F24">
            <v>361</v>
          </cell>
          <cell r="H24">
            <v>370</v>
          </cell>
          <cell r="J24">
            <v>361</v>
          </cell>
          <cell r="L24">
            <v>361</v>
          </cell>
          <cell r="N24">
            <v>366</v>
          </cell>
          <cell r="Q24">
            <v>320</v>
          </cell>
          <cell r="S24">
            <v>323</v>
          </cell>
          <cell r="U24">
            <v>353</v>
          </cell>
          <cell r="W24">
            <v>319</v>
          </cell>
          <cell r="Z24">
            <v>403</v>
          </cell>
        </row>
        <row r="25">
          <cell r="D25">
            <v>10</v>
          </cell>
          <cell r="F25">
            <v>10</v>
          </cell>
          <cell r="H25">
            <v>0</v>
          </cell>
          <cell r="J25">
            <v>10</v>
          </cell>
          <cell r="L25">
            <v>10</v>
          </cell>
          <cell r="N25">
            <v>7</v>
          </cell>
          <cell r="Q25">
            <v>5</v>
          </cell>
          <cell r="S25">
            <v>6</v>
          </cell>
          <cell r="U25">
            <v>5</v>
          </cell>
          <cell r="W25">
            <v>5</v>
          </cell>
          <cell r="Z25">
            <v>6</v>
          </cell>
        </row>
        <row r="26">
          <cell r="D26">
            <v>493</v>
          </cell>
          <cell r="F26">
            <v>483</v>
          </cell>
          <cell r="H26">
            <v>324</v>
          </cell>
          <cell r="J26">
            <v>483</v>
          </cell>
          <cell r="L26">
            <v>483</v>
          </cell>
          <cell r="N26">
            <v>473</v>
          </cell>
          <cell r="Q26">
            <v>435</v>
          </cell>
          <cell r="S26">
            <v>434</v>
          </cell>
          <cell r="U26">
            <v>490</v>
          </cell>
          <cell r="W26">
            <v>434</v>
          </cell>
          <cell r="Z26">
            <v>478</v>
          </cell>
        </row>
        <row r="27">
          <cell r="D27">
            <v>681</v>
          </cell>
          <cell r="F27">
            <v>680</v>
          </cell>
          <cell r="H27">
            <v>479</v>
          </cell>
          <cell r="J27">
            <v>680</v>
          </cell>
          <cell r="L27">
            <v>680</v>
          </cell>
          <cell r="N27">
            <v>791</v>
          </cell>
          <cell r="Q27">
            <v>757</v>
          </cell>
          <cell r="S27">
            <v>758</v>
          </cell>
          <cell r="U27">
            <v>768</v>
          </cell>
          <cell r="W27">
            <v>757</v>
          </cell>
          <cell r="Z27">
            <v>728</v>
          </cell>
        </row>
        <row r="28">
          <cell r="D28">
            <v>1</v>
          </cell>
          <cell r="F28">
            <v>1</v>
          </cell>
          <cell r="H28">
            <v>1</v>
          </cell>
          <cell r="J28">
            <v>1</v>
          </cell>
          <cell r="L28">
            <v>1</v>
          </cell>
          <cell r="N28">
            <v>3</v>
          </cell>
          <cell r="Q28">
            <v>3</v>
          </cell>
          <cell r="S28">
            <v>3</v>
          </cell>
          <cell r="U28">
            <v>3</v>
          </cell>
          <cell r="W28">
            <v>3</v>
          </cell>
          <cell r="Z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274">
          <cell r="K274">
            <v>9409</v>
          </cell>
          <cell r="R274">
            <v>8349</v>
          </cell>
          <cell r="AW274">
            <v>3</v>
          </cell>
          <cell r="BV274">
            <v>8351</v>
          </cell>
          <cell r="CB274">
            <v>8772</v>
          </cell>
          <cell r="CD274">
            <v>591</v>
          </cell>
          <cell r="CG274">
            <v>191</v>
          </cell>
          <cell r="CJ274">
            <v>74</v>
          </cell>
          <cell r="CM274">
            <v>3</v>
          </cell>
          <cell r="CT274">
            <v>9953</v>
          </cell>
          <cell r="CX274">
            <v>9504</v>
          </cell>
          <cell r="DB274">
            <v>10952</v>
          </cell>
          <cell r="DO274">
            <v>11199</v>
          </cell>
          <cell r="EG274">
            <v>10281</v>
          </cell>
        </row>
      </sheetData>
      <sheetData sheetId="1">
        <row r="274">
          <cell r="AA274">
            <v>110</v>
          </cell>
        </row>
      </sheetData>
      <sheetData sheetId="2">
        <row r="274">
          <cell r="F274">
            <v>126</v>
          </cell>
          <cell r="K274">
            <v>386</v>
          </cell>
          <cell r="CH274">
            <v>68</v>
          </cell>
          <cell r="DA274">
            <v>432</v>
          </cell>
          <cell r="DE274">
            <v>307</v>
          </cell>
          <cell r="DR274">
            <v>67</v>
          </cell>
          <cell r="GE274">
            <v>164</v>
          </cell>
          <cell r="GO274">
            <v>1</v>
          </cell>
          <cell r="GR274">
            <v>74</v>
          </cell>
          <cell r="GU274">
            <v>9</v>
          </cell>
          <cell r="GX274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274">
          <cell r="K274">
            <v>9660</v>
          </cell>
          <cell r="R274">
            <v>8928</v>
          </cell>
          <cell r="AW274">
            <v>9</v>
          </cell>
          <cell r="BV274">
            <v>8899</v>
          </cell>
          <cell r="CA274">
            <v>102</v>
          </cell>
          <cell r="CC274">
            <v>9535</v>
          </cell>
          <cell r="CE274">
            <v>634</v>
          </cell>
          <cell r="CH274">
            <v>156</v>
          </cell>
          <cell r="CK274">
            <v>52</v>
          </cell>
          <cell r="CN274">
            <v>2</v>
          </cell>
          <cell r="CU274">
            <v>9559</v>
          </cell>
          <cell r="CY274">
            <v>9218</v>
          </cell>
          <cell r="DC274">
            <v>11288</v>
          </cell>
          <cell r="DP274">
            <v>10955</v>
          </cell>
          <cell r="EH274">
            <v>9977</v>
          </cell>
        </row>
      </sheetData>
      <sheetData sheetId="1">
        <row r="274">
          <cell r="AA274">
            <v>122</v>
          </cell>
        </row>
      </sheetData>
      <sheetData sheetId="2">
        <row r="274">
          <cell r="F274">
            <v>136</v>
          </cell>
          <cell r="K274">
            <v>428</v>
          </cell>
          <cell r="CH274">
            <v>90</v>
          </cell>
          <cell r="CQ274">
            <v>3</v>
          </cell>
          <cell r="DA274">
            <v>499</v>
          </cell>
          <cell r="DE274">
            <v>444</v>
          </cell>
          <cell r="DR274">
            <v>67</v>
          </cell>
          <cell r="GE274">
            <v>189</v>
          </cell>
          <cell r="GP274">
            <v>4</v>
          </cell>
          <cell r="GS274">
            <v>87</v>
          </cell>
          <cell r="GV274">
            <v>8</v>
          </cell>
          <cell r="GY27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31"/>
  <sheetViews>
    <sheetView showGridLines="0" zoomScalePageLayoutView="0" workbookViewId="0" topLeftCell="A1">
      <pane xSplit="3" ySplit="7" topLeftCell="D12" activePane="bottomRight" state="frozen"/>
      <selection pane="topLeft" activeCell="J8" sqref="J8:J27"/>
      <selection pane="topRight" activeCell="J8" sqref="J8:J27"/>
      <selection pane="bottomLeft" activeCell="J8" sqref="J8:J27"/>
      <selection pane="bottomRight" activeCell="C18" sqref="C18"/>
    </sheetView>
  </sheetViews>
  <sheetFormatPr defaultColWidth="11.421875" defaultRowHeight="18" customHeight="1"/>
  <cols>
    <col min="1" max="1" width="3.00390625" style="3" customWidth="1"/>
    <col min="2" max="2" width="17.7109375" style="3" customWidth="1"/>
    <col min="3" max="3" width="10.57421875" style="3" customWidth="1"/>
    <col min="4" max="16384" width="11.421875" style="3" customWidth="1"/>
  </cols>
  <sheetData>
    <row r="1" spans="1:3" ht="18" customHeight="1">
      <c r="A1" s="1" t="s">
        <v>0</v>
      </c>
      <c r="B1" s="2"/>
      <c r="C1" s="2"/>
    </row>
    <row r="2" spans="1:3" ht="18" customHeight="1">
      <c r="A2" s="1" t="s">
        <v>1</v>
      </c>
      <c r="B2" s="4"/>
      <c r="C2" s="4"/>
    </row>
    <row r="3" spans="1:3" ht="18" customHeight="1">
      <c r="A3" s="1" t="s">
        <v>2</v>
      </c>
      <c r="B3" s="5"/>
      <c r="C3" s="5"/>
    </row>
    <row r="4" spans="1:3" ht="18" customHeight="1">
      <c r="A4" s="6"/>
      <c r="B4" s="6"/>
      <c r="C4" s="6"/>
    </row>
    <row r="5" spans="1:12" ht="18" customHeight="1">
      <c r="A5" s="130" t="s">
        <v>3</v>
      </c>
      <c r="B5" s="131"/>
      <c r="C5" s="136" t="s">
        <v>4</v>
      </c>
      <c r="D5" s="137"/>
      <c r="E5" s="137"/>
      <c r="F5" s="137"/>
      <c r="G5" s="138"/>
      <c r="H5" s="136" t="s">
        <v>5</v>
      </c>
      <c r="I5" s="137"/>
      <c r="J5" s="137"/>
      <c r="K5" s="137"/>
      <c r="L5" s="138"/>
    </row>
    <row r="6" spans="1:12" ht="18" customHeight="1">
      <c r="A6" s="132"/>
      <c r="B6" s="133"/>
      <c r="C6" s="139">
        <v>2000</v>
      </c>
      <c r="D6" s="139">
        <v>2001</v>
      </c>
      <c r="E6" s="139">
        <v>2002</v>
      </c>
      <c r="F6" s="139">
        <v>2003</v>
      </c>
      <c r="G6" s="139">
        <v>2004</v>
      </c>
      <c r="H6" s="139">
        <v>2000</v>
      </c>
      <c r="I6" s="139">
        <v>2001</v>
      </c>
      <c r="J6" s="139">
        <v>2002</v>
      </c>
      <c r="K6" s="139">
        <v>2003</v>
      </c>
      <c r="L6" s="139">
        <v>2004</v>
      </c>
    </row>
    <row r="7" spans="1:12" ht="18" customHeight="1">
      <c r="A7" s="134"/>
      <c r="B7" s="135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8" customHeight="1">
      <c r="A8" s="7">
        <v>1</v>
      </c>
      <c r="B8" s="8" t="s">
        <v>6</v>
      </c>
      <c r="C8" s="9">
        <v>6330.000000000087</v>
      </c>
      <c r="D8" s="9">
        <v>6193</v>
      </c>
      <c r="E8" s="9">
        <v>6074</v>
      </c>
      <c r="F8" s="9">
        <v>5984</v>
      </c>
      <c r="G8" s="10">
        <v>5926</v>
      </c>
      <c r="H8" s="9">
        <v>6550</v>
      </c>
      <c r="I8" s="9">
        <v>6353</v>
      </c>
      <c r="J8" s="9">
        <v>6222</v>
      </c>
      <c r="K8" s="9">
        <v>6123</v>
      </c>
      <c r="L8" s="10">
        <v>6045</v>
      </c>
    </row>
    <row r="9" spans="1:12" ht="18" customHeight="1">
      <c r="A9" s="11">
        <v>2</v>
      </c>
      <c r="B9" s="12" t="s">
        <v>7</v>
      </c>
      <c r="C9" s="13">
        <v>1512.9999999999854</v>
      </c>
      <c r="D9" s="13">
        <v>1461</v>
      </c>
      <c r="E9" s="13">
        <v>1425</v>
      </c>
      <c r="F9" s="13">
        <v>1402</v>
      </c>
      <c r="G9" s="14">
        <v>1387</v>
      </c>
      <c r="H9" s="13">
        <v>1502</v>
      </c>
      <c r="I9" s="13">
        <v>1464</v>
      </c>
      <c r="J9" s="13">
        <v>1414</v>
      </c>
      <c r="K9" s="13">
        <v>1377</v>
      </c>
      <c r="L9" s="14">
        <v>1348</v>
      </c>
    </row>
    <row r="10" spans="1:12" ht="18" customHeight="1">
      <c r="A10" s="11">
        <v>3</v>
      </c>
      <c r="B10" s="12" t="s">
        <v>8</v>
      </c>
      <c r="C10" s="13">
        <v>2264.9999999999927</v>
      </c>
      <c r="D10" s="13">
        <v>2161</v>
      </c>
      <c r="E10" s="13">
        <v>2077</v>
      </c>
      <c r="F10" s="13">
        <v>2017</v>
      </c>
      <c r="G10" s="14">
        <v>1960</v>
      </c>
      <c r="H10" s="13">
        <v>2286</v>
      </c>
      <c r="I10" s="13">
        <v>2192</v>
      </c>
      <c r="J10" s="13">
        <v>2101</v>
      </c>
      <c r="K10" s="13">
        <v>2028</v>
      </c>
      <c r="L10" s="14">
        <v>1971</v>
      </c>
    </row>
    <row r="11" spans="1:12" ht="18" customHeight="1">
      <c r="A11" s="11">
        <v>4</v>
      </c>
      <c r="B11" s="12" t="s">
        <v>9</v>
      </c>
      <c r="C11" s="13">
        <v>8679.000000000087</v>
      </c>
      <c r="D11" s="13">
        <v>8386</v>
      </c>
      <c r="E11" s="13">
        <v>8150</v>
      </c>
      <c r="F11" s="13">
        <v>8005</v>
      </c>
      <c r="G11" s="14">
        <v>7872</v>
      </c>
      <c r="H11" s="13">
        <v>8856</v>
      </c>
      <c r="I11" s="13">
        <v>8560</v>
      </c>
      <c r="J11" s="13">
        <v>8312</v>
      </c>
      <c r="K11" s="13">
        <v>8107</v>
      </c>
      <c r="L11" s="14">
        <v>7956</v>
      </c>
    </row>
    <row r="12" spans="1:12" ht="18" customHeight="1">
      <c r="A12" s="11">
        <v>5</v>
      </c>
      <c r="B12" s="12" t="s">
        <v>10</v>
      </c>
      <c r="C12" s="13">
        <v>6493.999999999971</v>
      </c>
      <c r="D12" s="13">
        <v>6325</v>
      </c>
      <c r="E12" s="13">
        <v>6219</v>
      </c>
      <c r="F12" s="13">
        <v>6182</v>
      </c>
      <c r="G12" s="14">
        <v>6204</v>
      </c>
      <c r="H12" s="13">
        <v>6662</v>
      </c>
      <c r="I12" s="13">
        <v>6567</v>
      </c>
      <c r="J12" s="13">
        <v>6423</v>
      </c>
      <c r="K12" s="13">
        <v>6336</v>
      </c>
      <c r="L12" s="14">
        <v>6318</v>
      </c>
    </row>
    <row r="13" spans="1:12" ht="18" customHeight="1">
      <c r="A13" s="11">
        <v>6</v>
      </c>
      <c r="B13" s="12" t="s">
        <v>11</v>
      </c>
      <c r="C13" s="13">
        <v>3916.0000000000728</v>
      </c>
      <c r="D13" s="13">
        <v>3785</v>
      </c>
      <c r="E13" s="13">
        <v>3675</v>
      </c>
      <c r="F13" s="13">
        <v>3585</v>
      </c>
      <c r="G13" s="14">
        <v>3500</v>
      </c>
      <c r="H13" s="13">
        <v>4016</v>
      </c>
      <c r="I13" s="13">
        <v>3867</v>
      </c>
      <c r="J13" s="13">
        <v>3745</v>
      </c>
      <c r="K13" s="13">
        <v>3645</v>
      </c>
      <c r="L13" s="14">
        <v>3561</v>
      </c>
    </row>
    <row r="14" spans="1:12" ht="18" customHeight="1">
      <c r="A14" s="11">
        <v>7</v>
      </c>
      <c r="B14" s="12" t="s">
        <v>12</v>
      </c>
      <c r="C14" s="13">
        <v>9095.999999999854</v>
      </c>
      <c r="D14" s="13">
        <v>9202</v>
      </c>
      <c r="E14" s="13">
        <v>9320</v>
      </c>
      <c r="F14" s="13">
        <v>9473</v>
      </c>
      <c r="G14" s="14">
        <v>9630</v>
      </c>
      <c r="H14" s="13">
        <v>9429</v>
      </c>
      <c r="I14" s="13">
        <v>9417</v>
      </c>
      <c r="J14" s="13">
        <v>9546</v>
      </c>
      <c r="K14" s="13">
        <v>9699</v>
      </c>
      <c r="L14" s="14">
        <v>9873</v>
      </c>
    </row>
    <row r="15" spans="1:12" ht="18" customHeight="1">
      <c r="A15" s="11">
        <v>8</v>
      </c>
      <c r="B15" s="12" t="s">
        <v>13</v>
      </c>
      <c r="C15" s="13">
        <v>17375.000000000116</v>
      </c>
      <c r="D15" s="13">
        <v>16818</v>
      </c>
      <c r="E15" s="13">
        <v>16439</v>
      </c>
      <c r="F15" s="13">
        <v>16254</v>
      </c>
      <c r="G15" s="14">
        <v>16558</v>
      </c>
      <c r="H15" s="13">
        <v>17578</v>
      </c>
      <c r="I15" s="13">
        <v>17484</v>
      </c>
      <c r="J15" s="13">
        <v>17093</v>
      </c>
      <c r="K15" s="13">
        <v>16843</v>
      </c>
      <c r="L15" s="14">
        <v>16933</v>
      </c>
    </row>
    <row r="16" spans="1:12" ht="18" customHeight="1">
      <c r="A16" s="11">
        <v>9</v>
      </c>
      <c r="B16" s="12" t="s">
        <v>14</v>
      </c>
      <c r="C16" s="13">
        <v>4558</v>
      </c>
      <c r="D16" s="13">
        <v>4556</v>
      </c>
      <c r="E16" s="13">
        <v>4586</v>
      </c>
      <c r="F16" s="13">
        <v>4630</v>
      </c>
      <c r="G16" s="14">
        <v>4692</v>
      </c>
      <c r="H16" s="13">
        <v>4657</v>
      </c>
      <c r="I16" s="13">
        <v>4639</v>
      </c>
      <c r="J16" s="13">
        <v>4662</v>
      </c>
      <c r="K16" s="13">
        <v>4696</v>
      </c>
      <c r="L16" s="14">
        <v>4741</v>
      </c>
    </row>
    <row r="17" spans="1:12" ht="18" customHeight="1">
      <c r="A17" s="11">
        <v>10</v>
      </c>
      <c r="B17" s="12" t="s">
        <v>15</v>
      </c>
      <c r="C17" s="13">
        <v>12734.999999999825</v>
      </c>
      <c r="D17" s="13">
        <v>12492</v>
      </c>
      <c r="E17" s="13">
        <v>12331</v>
      </c>
      <c r="F17" s="13">
        <v>12188</v>
      </c>
      <c r="G17" s="14">
        <v>12092</v>
      </c>
      <c r="H17" s="13">
        <v>13078</v>
      </c>
      <c r="I17" s="13">
        <v>12771</v>
      </c>
      <c r="J17" s="13">
        <v>12567</v>
      </c>
      <c r="K17" s="13">
        <v>12410</v>
      </c>
      <c r="L17" s="14">
        <v>12292</v>
      </c>
    </row>
    <row r="18" spans="1:12" ht="18" customHeight="1">
      <c r="A18" s="11">
        <v>11</v>
      </c>
      <c r="B18" s="12" t="s">
        <v>16</v>
      </c>
      <c r="C18" s="13">
        <v>14492.999999999876</v>
      </c>
      <c r="D18" s="13">
        <v>14008</v>
      </c>
      <c r="E18" s="13">
        <v>13675</v>
      </c>
      <c r="F18" s="13">
        <v>13606</v>
      </c>
      <c r="G18" s="14">
        <v>14028</v>
      </c>
      <c r="H18" s="13">
        <v>14851</v>
      </c>
      <c r="I18" s="13">
        <v>14844</v>
      </c>
      <c r="J18" s="13">
        <v>14520</v>
      </c>
      <c r="K18" s="13">
        <v>14366</v>
      </c>
      <c r="L18" s="14">
        <v>14579</v>
      </c>
    </row>
    <row r="19" spans="1:12" ht="18" customHeight="1">
      <c r="A19" s="11">
        <v>12</v>
      </c>
      <c r="B19" s="12" t="s">
        <v>17</v>
      </c>
      <c r="C19" s="13">
        <v>2752.0000000000437</v>
      </c>
      <c r="D19" s="13">
        <v>2741</v>
      </c>
      <c r="E19" s="13">
        <v>2698</v>
      </c>
      <c r="F19" s="13">
        <v>2692</v>
      </c>
      <c r="G19" s="14">
        <v>2663</v>
      </c>
      <c r="H19" s="13">
        <v>2913</v>
      </c>
      <c r="I19" s="13">
        <v>2825</v>
      </c>
      <c r="J19" s="13">
        <v>2805</v>
      </c>
      <c r="K19" s="13">
        <v>2790</v>
      </c>
      <c r="L19" s="14">
        <v>2777</v>
      </c>
    </row>
    <row r="20" spans="1:12" ht="18" customHeight="1">
      <c r="A20" s="11">
        <v>13</v>
      </c>
      <c r="B20" s="12" t="s">
        <v>18</v>
      </c>
      <c r="C20" s="13">
        <v>1484.0000000000073</v>
      </c>
      <c r="D20" s="13">
        <v>1438</v>
      </c>
      <c r="E20" s="13">
        <v>1400</v>
      </c>
      <c r="F20" s="13">
        <v>1359</v>
      </c>
      <c r="G20" s="14">
        <v>1347</v>
      </c>
      <c r="H20" s="13">
        <v>1537</v>
      </c>
      <c r="I20" s="13">
        <v>1483</v>
      </c>
      <c r="J20" s="13">
        <v>1436</v>
      </c>
      <c r="K20" s="13">
        <v>1404</v>
      </c>
      <c r="L20" s="14">
        <v>1377</v>
      </c>
    </row>
    <row r="21" spans="1:12" ht="18" customHeight="1">
      <c r="A21" s="11">
        <v>14</v>
      </c>
      <c r="B21" s="12" t="s">
        <v>19</v>
      </c>
      <c r="C21" s="13">
        <v>1705.0000000000073</v>
      </c>
      <c r="D21" s="13">
        <v>1649</v>
      </c>
      <c r="E21" s="13">
        <v>1598</v>
      </c>
      <c r="F21" s="13">
        <v>1562</v>
      </c>
      <c r="G21" s="14">
        <v>1535</v>
      </c>
      <c r="H21" s="13">
        <v>1694</v>
      </c>
      <c r="I21" s="13">
        <v>1642</v>
      </c>
      <c r="J21" s="13">
        <v>1594</v>
      </c>
      <c r="K21" s="13">
        <v>1551</v>
      </c>
      <c r="L21" s="14">
        <v>1515</v>
      </c>
    </row>
    <row r="22" spans="1:12" ht="18" customHeight="1">
      <c r="A22" s="11">
        <v>15</v>
      </c>
      <c r="B22" s="12" t="s">
        <v>20</v>
      </c>
      <c r="C22" s="13">
        <v>2069.000000000022</v>
      </c>
      <c r="D22" s="13">
        <v>2022</v>
      </c>
      <c r="E22" s="13">
        <v>1961</v>
      </c>
      <c r="F22" s="13">
        <v>1934</v>
      </c>
      <c r="G22" s="14">
        <v>1907</v>
      </c>
      <c r="H22" s="13">
        <v>2063</v>
      </c>
      <c r="I22" s="13">
        <v>2011</v>
      </c>
      <c r="J22" s="13">
        <v>1962</v>
      </c>
      <c r="K22" s="13">
        <v>1920</v>
      </c>
      <c r="L22" s="14">
        <v>1883</v>
      </c>
    </row>
    <row r="23" spans="1:12" ht="18" customHeight="1">
      <c r="A23" s="11">
        <v>16</v>
      </c>
      <c r="B23" s="12" t="s">
        <v>21</v>
      </c>
      <c r="C23" s="13">
        <v>4341.000000000015</v>
      </c>
      <c r="D23" s="13">
        <v>4138</v>
      </c>
      <c r="E23" s="13">
        <v>3984</v>
      </c>
      <c r="F23" s="13">
        <v>3859</v>
      </c>
      <c r="G23" s="14">
        <v>3769</v>
      </c>
      <c r="H23" s="13">
        <v>4419</v>
      </c>
      <c r="I23" s="13">
        <v>4224</v>
      </c>
      <c r="J23" s="13">
        <v>4049</v>
      </c>
      <c r="K23" s="13">
        <v>3902</v>
      </c>
      <c r="L23" s="14">
        <v>3790</v>
      </c>
    </row>
    <row r="24" spans="1:12" ht="18" customHeight="1">
      <c r="A24" s="11">
        <v>17</v>
      </c>
      <c r="B24" s="12" t="s">
        <v>22</v>
      </c>
      <c r="C24" s="13">
        <v>293.00000000000364</v>
      </c>
      <c r="D24" s="13">
        <v>295</v>
      </c>
      <c r="E24" s="13">
        <v>285</v>
      </c>
      <c r="F24" s="13">
        <v>267</v>
      </c>
      <c r="G24" s="14">
        <v>280</v>
      </c>
      <c r="H24" s="13">
        <v>318</v>
      </c>
      <c r="I24" s="13">
        <v>300</v>
      </c>
      <c r="J24" s="13">
        <v>291</v>
      </c>
      <c r="K24" s="13">
        <v>285</v>
      </c>
      <c r="L24" s="14">
        <v>278</v>
      </c>
    </row>
    <row r="25" spans="1:12" ht="18" customHeight="1">
      <c r="A25" s="11">
        <v>18</v>
      </c>
      <c r="B25" s="12" t="s">
        <v>23</v>
      </c>
      <c r="C25" s="13">
        <v>7655.999999999971</v>
      </c>
      <c r="D25" s="13">
        <v>7373</v>
      </c>
      <c r="E25" s="13">
        <v>7155</v>
      </c>
      <c r="F25" s="13">
        <v>6980</v>
      </c>
      <c r="G25" s="14">
        <v>6839</v>
      </c>
      <c r="H25" s="13">
        <v>7825</v>
      </c>
      <c r="I25" s="13">
        <v>7530</v>
      </c>
      <c r="J25" s="13">
        <v>7289</v>
      </c>
      <c r="K25" s="13">
        <v>7094</v>
      </c>
      <c r="L25" s="14">
        <v>6939</v>
      </c>
    </row>
    <row r="26" spans="1:12" ht="18" customHeight="1">
      <c r="A26" s="11">
        <v>19</v>
      </c>
      <c r="B26" s="12" t="s">
        <v>24</v>
      </c>
      <c r="C26" s="13">
        <v>12118.000000000058</v>
      </c>
      <c r="D26" s="13">
        <v>12111</v>
      </c>
      <c r="E26" s="13">
        <v>12104</v>
      </c>
      <c r="F26" s="13">
        <v>12157</v>
      </c>
      <c r="G26" s="14">
        <v>12250</v>
      </c>
      <c r="H26" s="13">
        <v>12336</v>
      </c>
      <c r="I26" s="13">
        <v>12240</v>
      </c>
      <c r="J26" s="13">
        <v>12246</v>
      </c>
      <c r="K26" s="13">
        <v>12277</v>
      </c>
      <c r="L26" s="14">
        <v>12347</v>
      </c>
    </row>
    <row r="27" spans="1:12" ht="18" customHeight="1">
      <c r="A27" s="11">
        <v>20</v>
      </c>
      <c r="B27" s="12" t="s">
        <v>25</v>
      </c>
      <c r="C27" s="13">
        <v>127.99999999999864</v>
      </c>
      <c r="D27" s="13">
        <v>112</v>
      </c>
      <c r="E27" s="13">
        <v>98</v>
      </c>
      <c r="F27" s="13">
        <v>99</v>
      </c>
      <c r="G27" s="15">
        <v>102</v>
      </c>
      <c r="H27" s="13">
        <v>122</v>
      </c>
      <c r="I27" s="13">
        <v>127</v>
      </c>
      <c r="J27" s="13">
        <v>121</v>
      </c>
      <c r="K27" s="13">
        <v>119</v>
      </c>
      <c r="L27" s="15">
        <v>119</v>
      </c>
    </row>
    <row r="28" spans="1:12" s="19" customFormat="1" ht="18" customHeight="1">
      <c r="A28" s="16"/>
      <c r="B28" s="17" t="s">
        <v>26</v>
      </c>
      <c r="C28" s="18">
        <f aca="true" t="shared" si="0" ref="C28:L28">SUM(C8:C27)</f>
        <v>120000.00000000001</v>
      </c>
      <c r="D28" s="18">
        <f t="shared" si="0"/>
        <v>117266</v>
      </c>
      <c r="E28" s="18">
        <f t="shared" si="0"/>
        <v>115254</v>
      </c>
      <c r="F28" s="18">
        <f t="shared" si="0"/>
        <v>114235</v>
      </c>
      <c r="G28" s="18">
        <f t="shared" si="0"/>
        <v>114541</v>
      </c>
      <c r="H28" s="18">
        <f t="shared" si="0"/>
        <v>122692</v>
      </c>
      <c r="I28" s="18">
        <f t="shared" si="0"/>
        <v>120540</v>
      </c>
      <c r="J28" s="18">
        <f t="shared" si="0"/>
        <v>118398</v>
      </c>
      <c r="K28" s="18">
        <f t="shared" si="0"/>
        <v>116972</v>
      </c>
      <c r="L28" s="18">
        <f t="shared" si="0"/>
        <v>116642</v>
      </c>
    </row>
    <row r="29" ht="12" customHeight="1">
      <c r="A29" s="20"/>
    </row>
    <row r="30" spans="1:2" ht="12" customHeight="1">
      <c r="A30" s="21"/>
      <c r="B30" s="22"/>
    </row>
    <row r="31" ht="12" customHeight="1">
      <c r="A31" s="21"/>
    </row>
  </sheetData>
  <sheetProtection/>
  <mergeCells count="13">
    <mergeCell ref="J6:J7"/>
    <mergeCell ref="K6:K7"/>
    <mergeCell ref="L6:L7"/>
    <mergeCell ref="A5:B7"/>
    <mergeCell ref="C5:G5"/>
    <mergeCell ref="H5:L5"/>
    <mergeCell ref="C6:C7"/>
    <mergeCell ref="D6:D7"/>
    <mergeCell ref="E6:E7"/>
    <mergeCell ref="F6:F7"/>
    <mergeCell ref="G6:G7"/>
    <mergeCell ref="H6:H7"/>
    <mergeCell ref="I6:I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T34"/>
  <sheetViews>
    <sheetView showGridLines="0" zoomScale="90" zoomScaleNormal="90" zoomScalePageLayoutView="0" workbookViewId="0" topLeftCell="A1">
      <pane xSplit="3" ySplit="7" topLeftCell="D26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C27" sqref="C27"/>
    </sheetView>
  </sheetViews>
  <sheetFormatPr defaultColWidth="11.421875" defaultRowHeight="16.5" customHeight="1"/>
  <cols>
    <col min="1" max="1" width="3.00390625" style="3" customWidth="1"/>
    <col min="2" max="2" width="19.7109375" style="3" customWidth="1"/>
    <col min="3" max="3" width="11.7109375" style="3" customWidth="1"/>
    <col min="4" max="13" width="9.7109375" style="3" customWidth="1"/>
    <col min="14" max="14" width="11.7109375" style="3" customWidth="1"/>
    <col min="15" max="20" width="9.7109375" style="3" customWidth="1"/>
    <col min="21" max="16384" width="11.421875" style="3" customWidth="1"/>
  </cols>
  <sheetData>
    <row r="1" spans="1:20" ht="18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ht="18.75" customHeight="1">
      <c r="A2" s="163" t="s">
        <v>56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ht="18.75" customHeight="1">
      <c r="A3" s="164" t="s">
        <v>57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16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0" ht="21" customHeight="1">
      <c r="A5" s="165" t="s">
        <v>3</v>
      </c>
      <c r="B5" s="166"/>
      <c r="C5" s="171" t="s">
        <v>4</v>
      </c>
      <c r="D5" s="44" t="s">
        <v>30</v>
      </c>
      <c r="E5" s="45"/>
      <c r="F5" s="46"/>
      <c r="G5" s="45"/>
      <c r="H5" s="45"/>
      <c r="I5" s="45"/>
      <c r="J5" s="45"/>
      <c r="K5" s="45"/>
      <c r="L5" s="44"/>
      <c r="M5" s="47"/>
      <c r="N5" s="174" t="s">
        <v>31</v>
      </c>
      <c r="O5" s="177" t="s">
        <v>49</v>
      </c>
      <c r="P5" s="178"/>
      <c r="Q5" s="178"/>
      <c r="R5" s="178"/>
      <c r="S5" s="178"/>
      <c r="T5" s="179"/>
    </row>
    <row r="6" spans="1:20" ht="21" customHeight="1">
      <c r="A6" s="167"/>
      <c r="B6" s="168"/>
      <c r="C6" s="172"/>
      <c r="D6" s="160" t="s">
        <v>33</v>
      </c>
      <c r="E6" s="161"/>
      <c r="F6" s="160" t="s">
        <v>34</v>
      </c>
      <c r="G6" s="161"/>
      <c r="H6" s="160" t="s">
        <v>35</v>
      </c>
      <c r="I6" s="161"/>
      <c r="J6" s="160" t="s">
        <v>36</v>
      </c>
      <c r="K6" s="161"/>
      <c r="L6" s="160" t="s">
        <v>37</v>
      </c>
      <c r="M6" s="161"/>
      <c r="N6" s="175"/>
      <c r="O6" s="160" t="s">
        <v>50</v>
      </c>
      <c r="P6" s="161"/>
      <c r="Q6" s="160" t="s">
        <v>51</v>
      </c>
      <c r="R6" s="161"/>
      <c r="S6" s="160" t="s">
        <v>58</v>
      </c>
      <c r="T6" s="161"/>
    </row>
    <row r="7" spans="1:20" ht="21" customHeight="1">
      <c r="A7" s="169"/>
      <c r="B7" s="170"/>
      <c r="C7" s="173"/>
      <c r="D7" s="48" t="s">
        <v>38</v>
      </c>
      <c r="E7" s="48" t="s">
        <v>55</v>
      </c>
      <c r="F7" s="48" t="s">
        <v>38</v>
      </c>
      <c r="G7" s="48" t="s">
        <v>55</v>
      </c>
      <c r="H7" s="48" t="s">
        <v>38</v>
      </c>
      <c r="I7" s="48" t="s">
        <v>55</v>
      </c>
      <c r="J7" s="48" t="s">
        <v>38</v>
      </c>
      <c r="K7" s="48" t="s">
        <v>55</v>
      </c>
      <c r="L7" s="48" t="s">
        <v>38</v>
      </c>
      <c r="M7" s="48" t="s">
        <v>55</v>
      </c>
      <c r="N7" s="176"/>
      <c r="O7" s="48" t="s">
        <v>38</v>
      </c>
      <c r="P7" s="48" t="s">
        <v>55</v>
      </c>
      <c r="Q7" s="48" t="s">
        <v>38</v>
      </c>
      <c r="R7" s="48" t="s">
        <v>55</v>
      </c>
      <c r="S7" s="48" t="s">
        <v>38</v>
      </c>
      <c r="T7" s="48" t="s">
        <v>55</v>
      </c>
    </row>
    <row r="8" spans="1:20" ht="21" customHeight="1">
      <c r="A8" s="7">
        <v>1</v>
      </c>
      <c r="B8" s="8" t="s">
        <v>6</v>
      </c>
      <c r="C8" s="9">
        <v>8901.170843851512</v>
      </c>
      <c r="D8" s="10">
        <v>8110</v>
      </c>
      <c r="E8" s="28">
        <v>91.11160927331247</v>
      </c>
      <c r="F8" s="10">
        <v>8078</v>
      </c>
      <c r="G8" s="28">
        <v>90.7521060061428</v>
      </c>
      <c r="H8" s="10">
        <v>11039</v>
      </c>
      <c r="I8" s="28">
        <v>124.01739269643605</v>
      </c>
      <c r="J8" s="10">
        <v>8063</v>
      </c>
      <c r="K8" s="29">
        <v>90.58358884965702</v>
      </c>
      <c r="L8" s="10">
        <v>8065</v>
      </c>
      <c r="M8" s="30">
        <v>90.60605780385512</v>
      </c>
      <c r="N8" s="31">
        <v>8643.569002003078</v>
      </c>
      <c r="O8" s="10">
        <v>7932</v>
      </c>
      <c r="P8" s="30">
        <v>91.76764827308976</v>
      </c>
      <c r="Q8" s="10">
        <v>5501</v>
      </c>
      <c r="R8" s="28">
        <v>63.64269202600439</v>
      </c>
      <c r="S8" s="10">
        <v>8711</v>
      </c>
      <c r="T8" s="29">
        <v>100.78012911080245</v>
      </c>
    </row>
    <row r="9" spans="1:20" ht="21" customHeight="1">
      <c r="A9" s="11">
        <v>2</v>
      </c>
      <c r="B9" s="12" t="s">
        <v>7</v>
      </c>
      <c r="C9" s="13">
        <v>6862.83631765897</v>
      </c>
      <c r="D9" s="14">
        <v>7071</v>
      </c>
      <c r="E9" s="32">
        <v>103.0332019110728</v>
      </c>
      <c r="F9" s="14">
        <v>7038</v>
      </c>
      <c r="G9" s="32">
        <v>102.55235115968468</v>
      </c>
      <c r="H9" s="14">
        <v>10307</v>
      </c>
      <c r="I9" s="32">
        <v>150.18571801688972</v>
      </c>
      <c r="J9" s="14">
        <v>6964</v>
      </c>
      <c r="K9" s="33">
        <v>101.47407977778404</v>
      </c>
      <c r="L9" s="14">
        <v>7051</v>
      </c>
      <c r="M9" s="34">
        <v>102.74177721326181</v>
      </c>
      <c r="N9" s="35">
        <v>6101.618673122144</v>
      </c>
      <c r="O9" s="14">
        <v>6390</v>
      </c>
      <c r="P9" s="34">
        <v>104.72630858018358</v>
      </c>
      <c r="Q9" s="14">
        <v>3793</v>
      </c>
      <c r="R9" s="32">
        <v>62.163832307454825</v>
      </c>
      <c r="S9" s="14">
        <v>7179</v>
      </c>
      <c r="T9" s="33">
        <v>117.65730348937997</v>
      </c>
    </row>
    <row r="10" spans="1:20" ht="21" customHeight="1">
      <c r="A10" s="11">
        <v>3</v>
      </c>
      <c r="B10" s="12" t="s">
        <v>8</v>
      </c>
      <c r="C10" s="13">
        <v>1597.4846369146055</v>
      </c>
      <c r="D10" s="14">
        <v>1388</v>
      </c>
      <c r="E10" s="32">
        <v>86.88659458289341</v>
      </c>
      <c r="F10" s="14">
        <v>1380</v>
      </c>
      <c r="G10" s="32">
        <v>86.3858072942312</v>
      </c>
      <c r="H10" s="14">
        <v>21</v>
      </c>
      <c r="I10" s="32">
        <v>1.3145666327383008</v>
      </c>
      <c r="J10" s="14">
        <v>1380</v>
      </c>
      <c r="K10" s="33">
        <v>86.3858072942312</v>
      </c>
      <c r="L10" s="14">
        <v>1380</v>
      </c>
      <c r="M10" s="34">
        <v>86.3858072942312</v>
      </c>
      <c r="N10" s="35">
        <v>1586.066775757813</v>
      </c>
      <c r="O10" s="14">
        <v>1510</v>
      </c>
      <c r="P10" s="34">
        <v>95.20406221727526</v>
      </c>
      <c r="Q10" s="14">
        <v>1106</v>
      </c>
      <c r="R10" s="32">
        <v>69.73224689556717</v>
      </c>
      <c r="S10" s="14">
        <v>1559</v>
      </c>
      <c r="T10" s="33">
        <v>98.29346556074975</v>
      </c>
    </row>
    <row r="11" spans="1:20" ht="21" customHeight="1">
      <c r="A11" s="11">
        <v>4</v>
      </c>
      <c r="B11" s="12" t="s">
        <v>9</v>
      </c>
      <c r="C11" s="13">
        <v>6437.81099526164</v>
      </c>
      <c r="D11" s="14">
        <v>5979</v>
      </c>
      <c r="E11" s="32">
        <v>92.87318320467416</v>
      </c>
      <c r="F11" s="14">
        <v>5937</v>
      </c>
      <c r="G11" s="32">
        <v>92.22078753740601</v>
      </c>
      <c r="H11" s="14">
        <v>11488</v>
      </c>
      <c r="I11" s="32">
        <v>178.4457482280142</v>
      </c>
      <c r="J11" s="14">
        <v>5925</v>
      </c>
      <c r="K11" s="33">
        <v>92.03438877532939</v>
      </c>
      <c r="L11" s="14">
        <v>5937</v>
      </c>
      <c r="M11" s="34">
        <v>92.22078753740601</v>
      </c>
      <c r="N11" s="35">
        <v>6590.890855998243</v>
      </c>
      <c r="O11" s="14">
        <v>6119</v>
      </c>
      <c r="P11" s="34">
        <v>92.84025685892243</v>
      </c>
      <c r="Q11" s="14">
        <v>4911</v>
      </c>
      <c r="R11" s="32">
        <v>74.51193028830987</v>
      </c>
      <c r="S11" s="14">
        <v>5714</v>
      </c>
      <c r="T11" s="33">
        <v>86.6954122719207</v>
      </c>
    </row>
    <row r="12" spans="1:20" ht="21" customHeight="1">
      <c r="A12" s="11">
        <v>5</v>
      </c>
      <c r="B12" s="12" t="s">
        <v>10</v>
      </c>
      <c r="C12" s="13">
        <v>5876.839177523599</v>
      </c>
      <c r="D12" s="14">
        <v>6012</v>
      </c>
      <c r="E12" s="32">
        <v>102.29988976035509</v>
      </c>
      <c r="F12" s="14">
        <v>6011</v>
      </c>
      <c r="G12" s="32">
        <v>102.28287381062782</v>
      </c>
      <c r="H12" s="14">
        <v>761</v>
      </c>
      <c r="I12" s="32">
        <v>12.949137742453463</v>
      </c>
      <c r="J12" s="14">
        <v>6016</v>
      </c>
      <c r="K12" s="33">
        <v>102.36795355926417</v>
      </c>
      <c r="L12" s="14">
        <v>6011</v>
      </c>
      <c r="M12" s="34">
        <v>102.28287381062782</v>
      </c>
      <c r="N12" s="35">
        <v>6175.558752622346</v>
      </c>
      <c r="O12" s="14">
        <v>6360</v>
      </c>
      <c r="P12" s="34">
        <v>102.98663254234823</v>
      </c>
      <c r="Q12" s="14">
        <v>4985</v>
      </c>
      <c r="R12" s="32">
        <v>80.72144075842861</v>
      </c>
      <c r="S12" s="14">
        <v>5886</v>
      </c>
      <c r="T12" s="33">
        <v>95.31121370192794</v>
      </c>
    </row>
    <row r="13" spans="1:20" ht="21" customHeight="1">
      <c r="A13" s="11">
        <v>6</v>
      </c>
      <c r="B13" s="12" t="s">
        <v>11</v>
      </c>
      <c r="C13" s="13">
        <v>3830.6921032920172</v>
      </c>
      <c r="D13" s="14">
        <v>3444</v>
      </c>
      <c r="E13" s="32">
        <v>89.90542458477145</v>
      </c>
      <c r="F13" s="14">
        <v>3444</v>
      </c>
      <c r="G13" s="32">
        <v>89.90542458477145</v>
      </c>
      <c r="H13" s="14">
        <v>4855</v>
      </c>
      <c r="I13" s="32">
        <v>126.73949952353816</v>
      </c>
      <c r="J13" s="14">
        <v>3446</v>
      </c>
      <c r="K13" s="33">
        <v>89.95763447128991</v>
      </c>
      <c r="L13" s="14">
        <v>3444</v>
      </c>
      <c r="M13" s="34">
        <v>89.90542458477145</v>
      </c>
      <c r="N13" s="35">
        <v>3958.2894126465153</v>
      </c>
      <c r="O13" s="14">
        <v>3472</v>
      </c>
      <c r="P13" s="34">
        <v>87.71465747065267</v>
      </c>
      <c r="Q13" s="14">
        <v>2711</v>
      </c>
      <c r="R13" s="32">
        <v>68.48918099163001</v>
      </c>
      <c r="S13" s="14">
        <v>3833</v>
      </c>
      <c r="T13" s="33">
        <v>96.83475866503792</v>
      </c>
    </row>
    <row r="14" spans="1:20" ht="21" customHeight="1">
      <c r="A14" s="11">
        <v>7</v>
      </c>
      <c r="B14" s="12" t="s">
        <v>12</v>
      </c>
      <c r="C14" s="49">
        <v>8284.703438197534</v>
      </c>
      <c r="D14" s="50">
        <v>8500</v>
      </c>
      <c r="E14" s="51">
        <v>102.59872382166171</v>
      </c>
      <c r="F14" s="50">
        <v>8497</v>
      </c>
      <c r="G14" s="51">
        <v>102.56251250737172</v>
      </c>
      <c r="H14" s="50">
        <v>3569</v>
      </c>
      <c r="I14" s="51">
        <v>43.079393567001254</v>
      </c>
      <c r="J14" s="50">
        <v>8501</v>
      </c>
      <c r="K14" s="52">
        <v>102.61079425975838</v>
      </c>
      <c r="L14" s="50">
        <v>8497</v>
      </c>
      <c r="M14" s="53">
        <v>102.56251250737172</v>
      </c>
      <c r="N14" s="54">
        <v>9202.936373848848</v>
      </c>
      <c r="O14" s="50">
        <v>9335</v>
      </c>
      <c r="P14" s="53">
        <v>101.43501618164422</v>
      </c>
      <c r="Q14" s="50">
        <v>7268</v>
      </c>
      <c r="R14" s="51">
        <v>78.97479353060419</v>
      </c>
      <c r="S14" s="50">
        <v>10003</v>
      </c>
      <c r="T14" s="52">
        <v>108.69356902677954</v>
      </c>
    </row>
    <row r="15" spans="1:20" ht="21" customHeight="1">
      <c r="A15" s="11">
        <v>8</v>
      </c>
      <c r="B15" s="12" t="s">
        <v>13</v>
      </c>
      <c r="C15" s="13">
        <v>15744.216136796796</v>
      </c>
      <c r="D15" s="14">
        <v>14358</v>
      </c>
      <c r="E15" s="32">
        <v>91.19539439275745</v>
      </c>
      <c r="F15" s="14">
        <v>14358</v>
      </c>
      <c r="G15" s="32">
        <v>91.19539439275745</v>
      </c>
      <c r="H15" s="14">
        <v>11049</v>
      </c>
      <c r="I15" s="32">
        <v>70.17815243387498</v>
      </c>
      <c r="J15" s="14">
        <v>14363</v>
      </c>
      <c r="K15" s="33">
        <v>91.22715208686274</v>
      </c>
      <c r="L15" s="14">
        <v>14358</v>
      </c>
      <c r="M15" s="34">
        <v>91.19539439275745</v>
      </c>
      <c r="N15" s="35">
        <v>14599.520767793028</v>
      </c>
      <c r="O15" s="14">
        <v>14318</v>
      </c>
      <c r="P15" s="34">
        <v>98.0717122687063</v>
      </c>
      <c r="Q15" s="14">
        <v>11117</v>
      </c>
      <c r="R15" s="32">
        <v>76.1463350531644</v>
      </c>
      <c r="S15" s="14">
        <v>15491</v>
      </c>
      <c r="T15" s="33">
        <v>106.10622256980929</v>
      </c>
    </row>
    <row r="16" spans="1:20" ht="21" customHeight="1">
      <c r="A16" s="11">
        <v>9</v>
      </c>
      <c r="B16" s="12" t="s">
        <v>14</v>
      </c>
      <c r="C16" s="13">
        <v>6461.878253161862</v>
      </c>
      <c r="D16" s="14">
        <v>6249</v>
      </c>
      <c r="E16" s="32">
        <v>96.70562884626156</v>
      </c>
      <c r="F16" s="14">
        <v>6248</v>
      </c>
      <c r="G16" s="32">
        <v>96.6901534695859</v>
      </c>
      <c r="H16" s="14">
        <v>2304</v>
      </c>
      <c r="I16" s="32">
        <v>35.65526786074358</v>
      </c>
      <c r="J16" s="14">
        <v>6245</v>
      </c>
      <c r="K16" s="33">
        <v>96.64372733955888</v>
      </c>
      <c r="L16" s="14">
        <v>6248</v>
      </c>
      <c r="M16" s="34">
        <v>96.6901534695859</v>
      </c>
      <c r="N16" s="35">
        <v>6630.525901500369</v>
      </c>
      <c r="O16" s="14">
        <v>6206</v>
      </c>
      <c r="P16" s="34">
        <v>93.59740226028968</v>
      </c>
      <c r="Q16" s="14">
        <v>5616</v>
      </c>
      <c r="R16" s="32">
        <v>84.69916388878293</v>
      </c>
      <c r="S16" s="14">
        <v>7248</v>
      </c>
      <c r="T16" s="33">
        <v>109.31259612996772</v>
      </c>
    </row>
    <row r="17" spans="1:20" ht="21" customHeight="1">
      <c r="A17" s="11">
        <v>10</v>
      </c>
      <c r="B17" s="12" t="s">
        <v>15</v>
      </c>
      <c r="C17" s="13">
        <v>7972.6120687340845</v>
      </c>
      <c r="D17" s="14">
        <v>8057</v>
      </c>
      <c r="E17" s="32">
        <v>101.0584728134065</v>
      </c>
      <c r="F17" s="14">
        <v>8057</v>
      </c>
      <c r="G17" s="32">
        <v>101.0584728134065</v>
      </c>
      <c r="H17" s="14">
        <v>5797</v>
      </c>
      <c r="I17" s="32">
        <v>72.7114269454285</v>
      </c>
      <c r="J17" s="14">
        <v>8057</v>
      </c>
      <c r="K17" s="33">
        <v>101.0584728134065</v>
      </c>
      <c r="L17" s="14">
        <v>8057</v>
      </c>
      <c r="M17" s="34">
        <v>101.0584728134065</v>
      </c>
      <c r="N17" s="35">
        <v>8015.729463563945</v>
      </c>
      <c r="O17" s="14">
        <v>8008</v>
      </c>
      <c r="P17" s="34">
        <v>99.90357130191232</v>
      </c>
      <c r="Q17" s="14">
        <v>6431</v>
      </c>
      <c r="R17" s="32">
        <v>80.22975362669807</v>
      </c>
      <c r="S17" s="14">
        <v>8316</v>
      </c>
      <c r="T17" s="33">
        <v>103.74601635198589</v>
      </c>
    </row>
    <row r="18" spans="1:20" ht="21" customHeight="1">
      <c r="A18" s="11">
        <v>11</v>
      </c>
      <c r="B18" s="12" t="s">
        <v>16</v>
      </c>
      <c r="C18" s="13">
        <v>10932.719362831478</v>
      </c>
      <c r="D18" s="14">
        <v>11129</v>
      </c>
      <c r="E18" s="32">
        <v>101.79535054961556</v>
      </c>
      <c r="F18" s="14">
        <v>11109</v>
      </c>
      <c r="G18" s="32">
        <v>101.61241344736088</v>
      </c>
      <c r="H18" s="14">
        <v>6756</v>
      </c>
      <c r="I18" s="32">
        <v>61.79615314163022</v>
      </c>
      <c r="J18" s="14">
        <v>11118</v>
      </c>
      <c r="K18" s="33">
        <v>101.6947351433755</v>
      </c>
      <c r="L18" s="14">
        <v>11110</v>
      </c>
      <c r="M18" s="34">
        <v>101.62156030247361</v>
      </c>
      <c r="N18" s="35">
        <v>10955.628680874715</v>
      </c>
      <c r="O18" s="14">
        <v>11413</v>
      </c>
      <c r="P18" s="34">
        <v>104.17476105158364</v>
      </c>
      <c r="Q18" s="14">
        <v>9022</v>
      </c>
      <c r="R18" s="32">
        <v>82.35036311288773</v>
      </c>
      <c r="S18" s="14">
        <v>11162</v>
      </c>
      <c r="T18" s="33">
        <v>101.88370129306726</v>
      </c>
    </row>
    <row r="19" spans="1:20" ht="21" customHeight="1">
      <c r="A19" s="11">
        <v>12</v>
      </c>
      <c r="B19" s="12" t="s">
        <v>17</v>
      </c>
      <c r="C19" s="13">
        <v>1938.0448479691267</v>
      </c>
      <c r="D19" s="14">
        <v>2028</v>
      </c>
      <c r="E19" s="32">
        <v>104.64154129999298</v>
      </c>
      <c r="F19" s="14">
        <v>2029</v>
      </c>
      <c r="G19" s="32">
        <v>104.69313969313893</v>
      </c>
      <c r="H19" s="14">
        <v>1687</v>
      </c>
      <c r="I19" s="32">
        <v>87.04648923722296</v>
      </c>
      <c r="J19" s="14">
        <v>2037</v>
      </c>
      <c r="K19" s="33">
        <v>105.10592683830656</v>
      </c>
      <c r="L19" s="14">
        <v>2028</v>
      </c>
      <c r="M19" s="34">
        <v>104.64154129999298</v>
      </c>
      <c r="N19" s="35">
        <v>1958.8056698155879</v>
      </c>
      <c r="O19" s="14">
        <v>1936</v>
      </c>
      <c r="P19" s="34">
        <v>98.83573597080026</v>
      </c>
      <c r="Q19" s="14">
        <v>1234</v>
      </c>
      <c r="R19" s="32">
        <v>62.9975713780824</v>
      </c>
      <c r="S19" s="14">
        <v>2257</v>
      </c>
      <c r="T19" s="33">
        <v>115.22327277174391</v>
      </c>
    </row>
    <row r="20" spans="1:20" ht="21" customHeight="1">
      <c r="A20" s="11">
        <v>13</v>
      </c>
      <c r="B20" s="12" t="s">
        <v>18</v>
      </c>
      <c r="C20" s="13">
        <v>5870.491556449765</v>
      </c>
      <c r="D20" s="14">
        <v>4954</v>
      </c>
      <c r="E20" s="32">
        <v>84.38816328007766</v>
      </c>
      <c r="F20" s="14">
        <v>4944</v>
      </c>
      <c r="G20" s="32">
        <v>84.21781979344044</v>
      </c>
      <c r="H20" s="14">
        <v>18269</v>
      </c>
      <c r="I20" s="32">
        <v>311.20051573753307</v>
      </c>
      <c r="J20" s="14">
        <v>4926</v>
      </c>
      <c r="K20" s="33">
        <v>83.91120151749345</v>
      </c>
      <c r="L20" s="14">
        <v>4930</v>
      </c>
      <c r="M20" s="34">
        <v>83.97933891214834</v>
      </c>
      <c r="N20" s="35">
        <v>5925.4393025678155</v>
      </c>
      <c r="O20" s="14">
        <v>4450</v>
      </c>
      <c r="P20" s="34">
        <v>75.09991703183209</v>
      </c>
      <c r="Q20" s="14">
        <v>3269</v>
      </c>
      <c r="R20" s="32">
        <v>55.16890534315935</v>
      </c>
      <c r="S20" s="14">
        <v>5404</v>
      </c>
      <c r="T20" s="33">
        <v>91.19998913258891</v>
      </c>
    </row>
    <row r="21" spans="1:20" ht="21" customHeight="1">
      <c r="A21" s="11">
        <v>14</v>
      </c>
      <c r="B21" s="12" t="s">
        <v>19</v>
      </c>
      <c r="C21" s="13">
        <v>1824.9410587269501</v>
      </c>
      <c r="D21" s="14">
        <v>1756</v>
      </c>
      <c r="E21" s="32">
        <v>96.22228573370789</v>
      </c>
      <c r="F21" s="14">
        <v>1754</v>
      </c>
      <c r="G21" s="32">
        <v>96.11269315314559</v>
      </c>
      <c r="H21" s="14">
        <v>9566</v>
      </c>
      <c r="I21" s="32">
        <v>524.1813128295272</v>
      </c>
      <c r="J21" s="14">
        <v>1754</v>
      </c>
      <c r="K21" s="33">
        <v>96.11269315314559</v>
      </c>
      <c r="L21" s="14">
        <v>1768</v>
      </c>
      <c r="M21" s="34">
        <v>96.87984121708176</v>
      </c>
      <c r="N21" s="35">
        <v>2048.506035951978</v>
      </c>
      <c r="O21" s="14">
        <v>1683</v>
      </c>
      <c r="P21" s="34">
        <v>82.15743426979357</v>
      </c>
      <c r="Q21" s="14">
        <v>1249</v>
      </c>
      <c r="R21" s="32">
        <v>60.971262865699444</v>
      </c>
      <c r="S21" s="14">
        <v>1697</v>
      </c>
      <c r="T21" s="33">
        <v>82.8408591537966</v>
      </c>
    </row>
    <row r="22" spans="1:20" ht="21" customHeight="1">
      <c r="A22" s="11">
        <v>15</v>
      </c>
      <c r="B22" s="12" t="s">
        <v>20</v>
      </c>
      <c r="C22" s="13">
        <v>3137.838367905397</v>
      </c>
      <c r="D22" s="14">
        <v>2575</v>
      </c>
      <c r="E22" s="32">
        <v>82.06286296763244</v>
      </c>
      <c r="F22" s="14">
        <v>2576</v>
      </c>
      <c r="G22" s="32">
        <v>82.09473204062958</v>
      </c>
      <c r="H22" s="14">
        <v>2</v>
      </c>
      <c r="I22" s="32">
        <v>0.06373814599427763</v>
      </c>
      <c r="J22" s="14">
        <v>2576</v>
      </c>
      <c r="K22" s="33">
        <v>82.09473204062958</v>
      </c>
      <c r="L22" s="14">
        <v>2576</v>
      </c>
      <c r="M22" s="34">
        <v>82.09473204062958</v>
      </c>
      <c r="N22" s="35">
        <v>2752.549607371319</v>
      </c>
      <c r="O22" s="14">
        <v>2459</v>
      </c>
      <c r="P22" s="34">
        <v>89.33535633344468</v>
      </c>
      <c r="Q22" s="14">
        <v>1869</v>
      </c>
      <c r="R22" s="32">
        <v>67.900683606022</v>
      </c>
      <c r="S22" s="14">
        <v>2250</v>
      </c>
      <c r="T22" s="33">
        <v>81.74239599440851</v>
      </c>
    </row>
    <row r="23" spans="1:20" ht="21" customHeight="1">
      <c r="A23" s="11">
        <v>16</v>
      </c>
      <c r="B23" s="12" t="s">
        <v>21</v>
      </c>
      <c r="C23" s="13">
        <v>5139.457196113347</v>
      </c>
      <c r="D23" s="14">
        <v>4877</v>
      </c>
      <c r="E23" s="32">
        <v>94.89328958101204</v>
      </c>
      <c r="F23" s="14">
        <v>4882</v>
      </c>
      <c r="G23" s="32">
        <v>94.99057611943833</v>
      </c>
      <c r="H23" s="14">
        <v>5635</v>
      </c>
      <c r="I23" s="32">
        <v>109.64192880643897</v>
      </c>
      <c r="J23" s="14">
        <v>4883</v>
      </c>
      <c r="K23" s="33">
        <v>95.01003342712359</v>
      </c>
      <c r="L23" s="14">
        <v>4882</v>
      </c>
      <c r="M23" s="34">
        <v>94.99057611943833</v>
      </c>
      <c r="N23" s="35">
        <v>4922.743039400644</v>
      </c>
      <c r="O23" s="14">
        <v>4560</v>
      </c>
      <c r="P23" s="34">
        <v>92.63128226484052</v>
      </c>
      <c r="Q23" s="14">
        <v>3474</v>
      </c>
      <c r="R23" s="32">
        <v>70.57041109387193</v>
      </c>
      <c r="S23" s="14">
        <v>4834</v>
      </c>
      <c r="T23" s="33">
        <v>98.19728475180682</v>
      </c>
    </row>
    <row r="24" spans="1:20" ht="21" customHeight="1">
      <c r="A24" s="11">
        <v>17</v>
      </c>
      <c r="B24" s="12" t="s">
        <v>22</v>
      </c>
      <c r="C24" s="13">
        <v>234.86197973181618</v>
      </c>
      <c r="D24" s="14">
        <v>172</v>
      </c>
      <c r="E24" s="32">
        <v>73.23450147035425</v>
      </c>
      <c r="F24" s="14">
        <v>172</v>
      </c>
      <c r="G24" s="32">
        <v>73.23450147035425</v>
      </c>
      <c r="H24" s="14">
        <v>6</v>
      </c>
      <c r="I24" s="32">
        <v>2.554691911756543</v>
      </c>
      <c r="J24" s="14">
        <v>172</v>
      </c>
      <c r="K24" s="33">
        <v>73.23450147035425</v>
      </c>
      <c r="L24" s="14">
        <v>172</v>
      </c>
      <c r="M24" s="34">
        <v>73.23450147035425</v>
      </c>
      <c r="N24" s="35">
        <v>237.44138205698056</v>
      </c>
      <c r="O24" s="14">
        <v>210</v>
      </c>
      <c r="P24" s="34">
        <v>88.44288143067023</v>
      </c>
      <c r="Q24" s="14">
        <v>157</v>
      </c>
      <c r="R24" s="32">
        <v>66.12158278388202</v>
      </c>
      <c r="S24" s="14">
        <v>207</v>
      </c>
      <c r="T24" s="33">
        <v>87.17941169594637</v>
      </c>
    </row>
    <row r="25" spans="1:20" ht="21" customHeight="1">
      <c r="A25" s="11">
        <v>18</v>
      </c>
      <c r="B25" s="12" t="s">
        <v>23</v>
      </c>
      <c r="C25" s="13">
        <v>6026.008272758671</v>
      </c>
      <c r="D25" s="14">
        <v>6386</v>
      </c>
      <c r="E25" s="32">
        <v>105.97396669481383</v>
      </c>
      <c r="F25" s="14">
        <v>6380</v>
      </c>
      <c r="G25" s="32">
        <v>105.8743982951632</v>
      </c>
      <c r="H25" s="14">
        <v>5134</v>
      </c>
      <c r="I25" s="32">
        <v>85.19736063438367</v>
      </c>
      <c r="J25" s="14">
        <v>6391</v>
      </c>
      <c r="K25" s="33">
        <v>106.05694036118933</v>
      </c>
      <c r="L25" s="14">
        <v>6380</v>
      </c>
      <c r="M25" s="34">
        <v>105.8743982951632</v>
      </c>
      <c r="N25" s="35">
        <v>6204.718220594255</v>
      </c>
      <c r="O25" s="14">
        <v>6459</v>
      </c>
      <c r="P25" s="34">
        <v>104.09820027864845</v>
      </c>
      <c r="Q25" s="14">
        <v>4678</v>
      </c>
      <c r="R25" s="32">
        <v>75.39423763794974</v>
      </c>
      <c r="S25" s="14">
        <v>5804</v>
      </c>
      <c r="T25" s="33">
        <v>93.5417176679479</v>
      </c>
    </row>
    <row r="26" spans="1:20" ht="21" customHeight="1">
      <c r="A26" s="11">
        <v>19</v>
      </c>
      <c r="B26" s="12" t="s">
        <v>24</v>
      </c>
      <c r="C26" s="13">
        <v>11563</v>
      </c>
      <c r="D26" s="14">
        <v>11938</v>
      </c>
      <c r="E26" s="32">
        <v>103.24310300095131</v>
      </c>
      <c r="F26" s="14">
        <v>11938</v>
      </c>
      <c r="G26" s="32">
        <v>103.24310300095131</v>
      </c>
      <c r="H26" s="14">
        <v>8291</v>
      </c>
      <c r="I26" s="32">
        <v>71.70284528236617</v>
      </c>
      <c r="J26" s="14">
        <v>11949</v>
      </c>
      <c r="K26" s="33">
        <v>103.33823402231255</v>
      </c>
      <c r="L26" s="14">
        <v>11938</v>
      </c>
      <c r="M26" s="34">
        <v>103.24310300095131</v>
      </c>
      <c r="N26" s="35">
        <v>11569.01891785525</v>
      </c>
      <c r="O26" s="14">
        <v>12411</v>
      </c>
      <c r="P26" s="34">
        <v>107.27789528328339</v>
      </c>
      <c r="Q26" s="14">
        <v>9433</v>
      </c>
      <c r="R26" s="32">
        <v>81.53673243148918</v>
      </c>
      <c r="S26" s="14">
        <v>11682</v>
      </c>
      <c r="T26" s="33">
        <v>100.97658308752852</v>
      </c>
    </row>
    <row r="27" spans="1:20" ht="21" customHeight="1">
      <c r="A27" s="11">
        <v>20</v>
      </c>
      <c r="B27" s="12" t="s">
        <v>25</v>
      </c>
      <c r="C27" s="13">
        <v>40</v>
      </c>
      <c r="D27" s="15">
        <v>53</v>
      </c>
      <c r="E27" s="32">
        <v>132.5</v>
      </c>
      <c r="F27" s="15">
        <v>53</v>
      </c>
      <c r="G27" s="32">
        <v>132.5</v>
      </c>
      <c r="H27" s="15">
        <v>30</v>
      </c>
      <c r="I27" s="32">
        <v>75</v>
      </c>
      <c r="J27" s="15">
        <v>53</v>
      </c>
      <c r="K27" s="33">
        <v>132.5</v>
      </c>
      <c r="L27" s="15">
        <v>53</v>
      </c>
      <c r="M27" s="34">
        <v>132.5</v>
      </c>
      <c r="N27" s="35">
        <v>61.443164655095835</v>
      </c>
      <c r="O27" s="15">
        <v>53</v>
      </c>
      <c r="P27" s="34">
        <v>86.25857782148661</v>
      </c>
      <c r="Q27" s="15">
        <v>53</v>
      </c>
      <c r="R27" s="32">
        <v>86.25857782148661</v>
      </c>
      <c r="S27" s="15">
        <v>78</v>
      </c>
      <c r="T27" s="33">
        <v>126.94658622784823</v>
      </c>
    </row>
    <row r="28" spans="1:20" s="19" customFormat="1" ht="21" customHeight="1">
      <c r="A28" s="55"/>
      <c r="B28" s="56" t="s">
        <v>26</v>
      </c>
      <c r="C28" s="57">
        <f>SUM(C8:C27)</f>
        <v>118677.60661387916</v>
      </c>
      <c r="D28" s="58">
        <f>SUM(D8:D27)</f>
        <v>115036</v>
      </c>
      <c r="E28" s="59">
        <f>+D28*100/C28</f>
        <v>96.93151326709238</v>
      </c>
      <c r="F28" s="60">
        <f>SUM(F8:F27)</f>
        <v>114885</v>
      </c>
      <c r="G28" s="59">
        <f>+F28*100/C28</f>
        <v>96.80427780599038</v>
      </c>
      <c r="H28" s="60">
        <f>SUM(H8:H27)</f>
        <v>116566</v>
      </c>
      <c r="I28" s="59">
        <f>+H28*100/C28</f>
        <v>98.22072025706642</v>
      </c>
      <c r="J28" s="60">
        <f>SUM(J8:J27)</f>
        <v>114819</v>
      </c>
      <c r="K28" s="59">
        <f>+J28*100/C28</f>
        <v>96.74866495544248</v>
      </c>
      <c r="L28" s="60">
        <f>SUM(L8:L27)</f>
        <v>114885</v>
      </c>
      <c r="M28" s="59">
        <f>+L28*100/C28</f>
        <v>96.80427780599038</v>
      </c>
      <c r="N28" s="61">
        <f>SUM(N8:N27)</f>
        <v>118140.99999999997</v>
      </c>
      <c r="O28" s="58">
        <f>SUM(O8:O27)</f>
        <v>115284</v>
      </c>
      <c r="P28" s="59">
        <f>+O28*100/N28</f>
        <v>97.5817032190349</v>
      </c>
      <c r="Q28" s="58">
        <f>SUM(Q8:Q27)</f>
        <v>87877</v>
      </c>
      <c r="R28" s="59">
        <f>+Q28*100/N28</f>
        <v>74.38315233492185</v>
      </c>
      <c r="S28" s="58">
        <f>SUM(S8:S27)</f>
        <v>119315</v>
      </c>
      <c r="T28" s="59">
        <f>+S28*100/N28</f>
        <v>100.99372783369027</v>
      </c>
    </row>
    <row r="29" ht="16.5" customHeight="1">
      <c r="A29" s="62" t="s">
        <v>59</v>
      </c>
    </row>
    <row r="30" spans="1:13" ht="16.5" customHeight="1">
      <c r="A30" s="62" t="s">
        <v>60</v>
      </c>
      <c r="M30" s="32"/>
    </row>
    <row r="31" ht="16.5" customHeight="1">
      <c r="B31" s="22"/>
    </row>
    <row r="33" ht="16.5" customHeight="1">
      <c r="D33" s="40"/>
    </row>
    <row r="34" ht="16.5" customHeight="1">
      <c r="D34" s="40"/>
    </row>
  </sheetData>
  <sheetProtection/>
  <mergeCells count="15">
    <mergeCell ref="N5:N7"/>
    <mergeCell ref="O5:T5"/>
    <mergeCell ref="F6:G6"/>
    <mergeCell ref="J6:K6"/>
    <mergeCell ref="L6:M6"/>
    <mergeCell ref="D6:E6"/>
    <mergeCell ref="Q6:R6"/>
    <mergeCell ref="H6:I6"/>
    <mergeCell ref="S6:T6"/>
    <mergeCell ref="O6:P6"/>
    <mergeCell ref="A1:T1"/>
    <mergeCell ref="A2:T2"/>
    <mergeCell ref="A3:T3"/>
    <mergeCell ref="A5:B7"/>
    <mergeCell ref="C5:C7"/>
  </mergeCells>
  <printOptions horizontalCentered="1" verticalCentered="1"/>
  <pageMargins left="0" right="0" top="0" bottom="0" header="0" footer="0"/>
  <pageSetup horizontalDpi="600" verticalDpi="600" orientation="landscape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X34"/>
  <sheetViews>
    <sheetView showGridLines="0" zoomScalePageLayoutView="0" workbookViewId="0" topLeftCell="A1">
      <pane xSplit="3" ySplit="7" topLeftCell="D27" activePane="bottomRight" state="frozen"/>
      <selection pane="topLeft" activeCell="J9" sqref="J9"/>
      <selection pane="topRight" activeCell="J9" sqref="J9"/>
      <selection pane="bottomLeft" activeCell="J9" sqref="J9"/>
      <selection pane="bottomRight" activeCell="C27" sqref="C27"/>
    </sheetView>
  </sheetViews>
  <sheetFormatPr defaultColWidth="11.421875" defaultRowHeight="17.25" customHeight="1"/>
  <cols>
    <col min="1" max="1" width="3.00390625" style="3" customWidth="1"/>
    <col min="2" max="2" width="20.00390625" style="3" customWidth="1"/>
    <col min="3" max="3" width="11.140625" style="3" customWidth="1"/>
    <col min="4" max="4" width="10.57421875" style="3" customWidth="1"/>
    <col min="5" max="5" width="9.421875" style="3" customWidth="1"/>
    <col min="6" max="6" width="10.57421875" style="3" customWidth="1"/>
    <col min="7" max="7" width="10.140625" style="3" customWidth="1"/>
    <col min="8" max="17" width="10.57421875" style="3" customWidth="1"/>
    <col min="18" max="18" width="12.140625" style="3" customWidth="1"/>
    <col min="19" max="24" width="10.421875" style="3" customWidth="1"/>
    <col min="25" max="16384" width="11.421875" style="3" customWidth="1"/>
  </cols>
  <sheetData>
    <row r="1" spans="1:22" ht="23.25" customHeight="1">
      <c r="A1" s="8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3.25" customHeight="1">
      <c r="A2" s="81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3.25" customHeight="1">
      <c r="A3" s="82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  <c r="U3" s="5"/>
      <c r="V3" s="5"/>
    </row>
    <row r="4" spans="1:20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4" ht="17.25" customHeight="1">
      <c r="A5" s="165" t="s">
        <v>3</v>
      </c>
      <c r="B5" s="166"/>
      <c r="C5" s="171" t="s">
        <v>4</v>
      </c>
      <c r="D5" s="181" t="s">
        <v>30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  <c r="R5" s="174" t="s">
        <v>31</v>
      </c>
      <c r="S5" s="177" t="s">
        <v>49</v>
      </c>
      <c r="T5" s="178"/>
      <c r="U5" s="178"/>
      <c r="V5" s="178"/>
      <c r="W5" s="178"/>
      <c r="X5" s="179"/>
    </row>
    <row r="6" spans="1:24" ht="17.25" customHeight="1">
      <c r="A6" s="167"/>
      <c r="B6" s="168"/>
      <c r="C6" s="172"/>
      <c r="D6" s="160" t="s">
        <v>33</v>
      </c>
      <c r="E6" s="161"/>
      <c r="F6" s="160" t="s">
        <v>34</v>
      </c>
      <c r="G6" s="161"/>
      <c r="H6" s="160" t="s">
        <v>35</v>
      </c>
      <c r="I6" s="161"/>
      <c r="J6" s="160" t="s">
        <v>36</v>
      </c>
      <c r="K6" s="161"/>
      <c r="L6" s="160" t="s">
        <v>64</v>
      </c>
      <c r="M6" s="161"/>
      <c r="N6" s="160" t="s">
        <v>66</v>
      </c>
      <c r="O6" s="161"/>
      <c r="P6" s="160" t="s">
        <v>65</v>
      </c>
      <c r="Q6" s="161"/>
      <c r="R6" s="175"/>
      <c r="S6" s="160" t="s">
        <v>50</v>
      </c>
      <c r="T6" s="161"/>
      <c r="U6" s="160" t="s">
        <v>51</v>
      </c>
      <c r="V6" s="161"/>
      <c r="W6" s="160" t="s">
        <v>58</v>
      </c>
      <c r="X6" s="180"/>
    </row>
    <row r="7" spans="1:24" ht="25.5" customHeight="1">
      <c r="A7" s="169"/>
      <c r="B7" s="170"/>
      <c r="C7" s="173"/>
      <c r="D7" s="68" t="s">
        <v>67</v>
      </c>
      <c r="E7" s="69" t="s">
        <v>55</v>
      </c>
      <c r="F7" s="68" t="s">
        <v>67</v>
      </c>
      <c r="G7" s="69" t="s">
        <v>55</v>
      </c>
      <c r="H7" s="68" t="s">
        <v>67</v>
      </c>
      <c r="I7" s="69" t="s">
        <v>55</v>
      </c>
      <c r="J7" s="68" t="s">
        <v>67</v>
      </c>
      <c r="K7" s="69" t="s">
        <v>55</v>
      </c>
      <c r="L7" s="68" t="s">
        <v>67</v>
      </c>
      <c r="M7" s="69" t="s">
        <v>55</v>
      </c>
      <c r="N7" s="68" t="s">
        <v>67</v>
      </c>
      <c r="O7" s="69" t="s">
        <v>55</v>
      </c>
      <c r="P7" s="68" t="s">
        <v>67</v>
      </c>
      <c r="Q7" s="69" t="s">
        <v>55</v>
      </c>
      <c r="R7" s="176"/>
      <c r="S7" s="68" t="s">
        <v>67</v>
      </c>
      <c r="T7" s="69" t="s">
        <v>55</v>
      </c>
      <c r="U7" s="68" t="s">
        <v>67</v>
      </c>
      <c r="V7" s="69" t="s">
        <v>55</v>
      </c>
      <c r="W7" s="68" t="s">
        <v>67</v>
      </c>
      <c r="X7" s="70" t="s">
        <v>55</v>
      </c>
    </row>
    <row r="8" spans="1:24" ht="20.25" customHeight="1">
      <c r="A8" s="7">
        <v>1</v>
      </c>
      <c r="B8" s="8" t="s">
        <v>6</v>
      </c>
      <c r="C8" s="9">
        <v>8039.01098767154</v>
      </c>
      <c r="D8" s="10">
        <f>+'[4]ENE-DICIEM POB DANE'!D8</f>
        <v>8266</v>
      </c>
      <c r="E8" s="28">
        <f aca="true" t="shared" si="0" ref="E8:E28">+D8*100/C8</f>
        <v>102.82359375645295</v>
      </c>
      <c r="F8" s="10">
        <f>+'[4]ENE-DICIEM POB DANE'!F8</f>
        <v>8275</v>
      </c>
      <c r="G8" s="28">
        <f aca="true" t="shared" si="1" ref="G8:G28">+F8*100/C8</f>
        <v>102.93554782659669</v>
      </c>
      <c r="H8" s="10">
        <f>+'[4]ENE-DICIEM POB DANE'!H8</f>
        <v>10626</v>
      </c>
      <c r="I8" s="28">
        <f aca="true" t="shared" si="2" ref="I8:I28">+H8*100/C8</f>
        <v>132.1804388163645</v>
      </c>
      <c r="J8" s="10">
        <f>+'[4]ENE-DICIEM POB DANE'!J8</f>
        <v>8268</v>
      </c>
      <c r="K8" s="29">
        <f aca="true" t="shared" si="3" ref="K8:K28">+J8*100/C8</f>
        <v>102.84847243870712</v>
      </c>
      <c r="L8" s="10">
        <f>+'[4]ENE-DICIEM POB DANE'!L8</f>
        <v>8275</v>
      </c>
      <c r="M8" s="30">
        <f aca="true" t="shared" si="4" ref="M8:M28">+L8*100/C8</f>
        <v>102.93554782659669</v>
      </c>
      <c r="N8" s="10">
        <f>+'[4]ENE-DICIEM POB DANE'!N8</f>
        <v>7956</v>
      </c>
      <c r="O8" s="30">
        <f>+N8*100/C8</f>
        <v>98.9673980070578</v>
      </c>
      <c r="P8" s="10">
        <f>+'[4]ENE-DICIEM POB DANE'!P8</f>
        <v>8372</v>
      </c>
      <c r="Q8" s="83">
        <f>+P8*100/C8</f>
        <v>104.14216391592356</v>
      </c>
      <c r="R8" s="31">
        <v>8308.71263176981</v>
      </c>
      <c r="S8" s="10">
        <f>+'[4]ENE-DICIEM POB DANE'!S8</f>
        <v>8289</v>
      </c>
      <c r="T8" s="71">
        <f aca="true" t="shared" si="5" ref="T8:T28">+S8*100/R8</f>
        <v>99.76274745988404</v>
      </c>
      <c r="U8" s="10">
        <f>+'[4]ENE-DICIEM POB DANE'!U8</f>
        <v>8339</v>
      </c>
      <c r="V8" s="29">
        <f aca="true" t="shared" si="6" ref="V8:V28">+U8*100/R8</f>
        <v>100.36452540330234</v>
      </c>
      <c r="W8" s="10">
        <f>+'[4]ENE-DICIEM POB DANE'!W8</f>
        <v>8683</v>
      </c>
      <c r="X8" s="30">
        <f>+W8*100/R8</f>
        <v>104.50475765402017</v>
      </c>
    </row>
    <row r="9" spans="1:24" ht="20.25" customHeight="1">
      <c r="A9" s="11">
        <v>2</v>
      </c>
      <c r="B9" s="12" t="s">
        <v>7</v>
      </c>
      <c r="C9" s="13">
        <v>6970.910697731716</v>
      </c>
      <c r="D9" s="14">
        <f>+'[4]ENE-DICIEM POB DANE'!D9</f>
        <v>7976</v>
      </c>
      <c r="E9" s="32">
        <f t="shared" si="0"/>
        <v>114.41833565010857</v>
      </c>
      <c r="F9" s="14">
        <f>+'[4]ENE-DICIEM POB DANE'!F9</f>
        <v>7926</v>
      </c>
      <c r="G9" s="32">
        <f t="shared" si="1"/>
        <v>113.70106925310438</v>
      </c>
      <c r="H9" s="14">
        <f>+'[4]ENE-DICIEM POB DANE'!H9</f>
        <v>10307</v>
      </c>
      <c r="I9" s="32">
        <f t="shared" si="2"/>
        <v>147.85729507844397</v>
      </c>
      <c r="J9" s="14">
        <f>+'[4]ENE-DICIEM POB DANE'!J9</f>
        <v>7901</v>
      </c>
      <c r="K9" s="33">
        <f t="shared" si="3"/>
        <v>113.34243605460229</v>
      </c>
      <c r="L9" s="14">
        <f>+'[4]ENE-DICIEM POB DANE'!L9</f>
        <v>7926</v>
      </c>
      <c r="M9" s="34">
        <f t="shared" si="4"/>
        <v>113.70106925310438</v>
      </c>
      <c r="N9" s="14">
        <f>+'[4]ENE-DICIEM POB DANE'!N9</f>
        <v>6603</v>
      </c>
      <c r="O9" s="34">
        <f>+N9*100/C9</f>
        <v>94.72220038837348</v>
      </c>
      <c r="P9" s="14">
        <f>+'[4]ENE-DICIEM POB DANE'!P9</f>
        <v>7396</v>
      </c>
      <c r="Q9" s="53">
        <f aca="true" t="shared" si="7" ref="Q9:Q28">+P9*100/C9</f>
        <v>106.09804544485995</v>
      </c>
      <c r="R9" s="35">
        <v>6390.607935440483</v>
      </c>
      <c r="S9" s="14">
        <f>+'[4]ENE-DICIEM POB DANE'!S9</f>
        <v>7050</v>
      </c>
      <c r="T9" s="73">
        <f t="shared" si="5"/>
        <v>110.31814298766034</v>
      </c>
      <c r="U9" s="14">
        <f>+'[4]ENE-DICIEM POB DANE'!U9</f>
        <v>6613</v>
      </c>
      <c r="V9" s="33">
        <f t="shared" si="6"/>
        <v>103.47998291877983</v>
      </c>
      <c r="W9" s="14">
        <f>+'[4]ENE-DICIEM POB DANE'!W9</f>
        <v>6556</v>
      </c>
      <c r="X9" s="34">
        <f aca="true" t="shared" si="8" ref="X9:X28">+W9*100/R9</f>
        <v>102.58804899675194</v>
      </c>
    </row>
    <row r="10" spans="1:24" ht="20.25" customHeight="1">
      <c r="A10" s="11">
        <v>3</v>
      </c>
      <c r="B10" s="12" t="s">
        <v>8</v>
      </c>
      <c r="C10" s="13">
        <v>1615.5173447532443</v>
      </c>
      <c r="D10" s="14">
        <f>+'[4]ENE-DICIEM POB DANE'!D10</f>
        <v>1335</v>
      </c>
      <c r="E10" s="32">
        <f t="shared" si="0"/>
        <v>82.63606728431066</v>
      </c>
      <c r="F10" s="14">
        <f>+'[4]ENE-DICIEM POB DANE'!F10</f>
        <v>1335</v>
      </c>
      <c r="G10" s="32">
        <f t="shared" si="1"/>
        <v>82.63606728431066</v>
      </c>
      <c r="H10" s="14">
        <f>+'[4]ENE-DICIEM POB DANE'!H10</f>
        <v>28</v>
      </c>
      <c r="I10" s="32">
        <f t="shared" si="2"/>
        <v>1.73319092431513</v>
      </c>
      <c r="J10" s="14">
        <f>+'[4]ENE-DICIEM POB DANE'!J10</f>
        <v>1338</v>
      </c>
      <c r="K10" s="33">
        <f t="shared" si="3"/>
        <v>82.82176631191585</v>
      </c>
      <c r="L10" s="14">
        <f>+'[4]ENE-DICIEM POB DANE'!L10</f>
        <v>1335</v>
      </c>
      <c r="M10" s="34">
        <f t="shared" si="4"/>
        <v>82.63606728431066</v>
      </c>
      <c r="N10" s="14">
        <f>+'[4]ENE-DICIEM POB DANE'!N10</f>
        <v>1155</v>
      </c>
      <c r="O10" s="34">
        <f aca="true" t="shared" si="9" ref="O10:O28">+N10*100/C10</f>
        <v>71.49412562799911</v>
      </c>
      <c r="P10" s="14">
        <f>+'[4]ENE-DICIEM POB DANE'!P10</f>
        <v>1229</v>
      </c>
      <c r="Q10" s="34">
        <f t="shared" si="7"/>
        <v>76.07470164226052</v>
      </c>
      <c r="R10" s="35">
        <v>1603.0902245885204</v>
      </c>
      <c r="S10" s="14">
        <f>+'[4]ENE-DICIEM POB DANE'!S10</f>
        <v>1406</v>
      </c>
      <c r="T10" s="73">
        <f t="shared" si="5"/>
        <v>87.70560623690976</v>
      </c>
      <c r="U10" s="14">
        <f>+'[4]ENE-DICIEM POB DANE'!U10</f>
        <v>1536</v>
      </c>
      <c r="V10" s="33">
        <f t="shared" si="6"/>
        <v>95.81494394018021</v>
      </c>
      <c r="W10" s="14">
        <f>+'[4]ENE-DICIEM POB DANE'!W10</f>
        <v>1443</v>
      </c>
      <c r="X10" s="34">
        <f t="shared" si="8"/>
        <v>90.01364850630212</v>
      </c>
    </row>
    <row r="11" spans="1:24" ht="20.25" customHeight="1">
      <c r="A11" s="11">
        <v>4</v>
      </c>
      <c r="B11" s="12" t="s">
        <v>9</v>
      </c>
      <c r="C11" s="13">
        <v>6180</v>
      </c>
      <c r="D11" s="14">
        <f>+'[4]ENE-DICIEM POB DANE'!D11</f>
        <v>5855</v>
      </c>
      <c r="E11" s="32">
        <f t="shared" si="0"/>
        <v>94.7411003236246</v>
      </c>
      <c r="F11" s="14">
        <f>+'[4]ENE-DICIEM POB DANE'!F11</f>
        <v>5855</v>
      </c>
      <c r="G11" s="32">
        <f t="shared" si="1"/>
        <v>94.7411003236246</v>
      </c>
      <c r="H11" s="14">
        <f>+'[4]ENE-DICIEM POB DANE'!H11</f>
        <v>11908</v>
      </c>
      <c r="I11" s="32">
        <f t="shared" si="2"/>
        <v>192.68608414239483</v>
      </c>
      <c r="J11" s="14">
        <f>+'[4]ENE-DICIEM POB DANE'!J11</f>
        <v>5865</v>
      </c>
      <c r="K11" s="33">
        <f t="shared" si="3"/>
        <v>94.90291262135922</v>
      </c>
      <c r="L11" s="14">
        <f>+'[4]ENE-DICIEM POB DANE'!L11</f>
        <v>5839</v>
      </c>
      <c r="M11" s="34">
        <f t="shared" si="4"/>
        <v>94.48220064724919</v>
      </c>
      <c r="N11" s="14">
        <f>+'[4]ENE-DICIEM POB DANE'!N11</f>
        <v>4720</v>
      </c>
      <c r="O11" s="34">
        <f t="shared" si="9"/>
        <v>76.37540453074433</v>
      </c>
      <c r="P11" s="14">
        <f>+'[4]ENE-DICIEM POB DANE'!P11</f>
        <v>5141</v>
      </c>
      <c r="Q11" s="34">
        <f t="shared" si="7"/>
        <v>83.18770226537217</v>
      </c>
      <c r="R11" s="35">
        <v>6236.999999999999</v>
      </c>
      <c r="S11" s="14">
        <f>+'[4]ENE-DICIEM POB DANE'!S11</f>
        <v>5992</v>
      </c>
      <c r="T11" s="73">
        <f t="shared" si="5"/>
        <v>96.07182940516276</v>
      </c>
      <c r="U11" s="14">
        <f>+'[4]ENE-DICIEM POB DANE'!U11</f>
        <v>6401</v>
      </c>
      <c r="V11" s="33">
        <f t="shared" si="6"/>
        <v>102.62946929613598</v>
      </c>
      <c r="W11" s="14">
        <f>+'[4]ENE-DICIEM POB DANE'!W11</f>
        <v>5686</v>
      </c>
      <c r="X11" s="34">
        <f t="shared" si="8"/>
        <v>91.16562449895784</v>
      </c>
    </row>
    <row r="12" spans="1:24" ht="20.25" customHeight="1">
      <c r="A12" s="11">
        <v>5</v>
      </c>
      <c r="B12" s="12" t="s">
        <v>10</v>
      </c>
      <c r="C12" s="13">
        <v>6146</v>
      </c>
      <c r="D12" s="14">
        <f>+'[4]ENE-DICIEM POB DANE'!D12</f>
        <v>5695</v>
      </c>
      <c r="E12" s="32">
        <f t="shared" si="0"/>
        <v>92.6618939147413</v>
      </c>
      <c r="F12" s="14">
        <f>+'[4]ENE-DICIEM POB DANE'!F12</f>
        <v>5696</v>
      </c>
      <c r="G12" s="32">
        <f t="shared" si="1"/>
        <v>92.67816465994143</v>
      </c>
      <c r="H12" s="14">
        <f>+'[4]ENE-DICIEM POB DANE'!H12</f>
        <v>650</v>
      </c>
      <c r="I12" s="32">
        <f t="shared" si="2"/>
        <v>10.575984380084607</v>
      </c>
      <c r="J12" s="14">
        <f>+'[4]ENE-DICIEM POB DANE'!J12</f>
        <v>5696</v>
      </c>
      <c r="K12" s="33">
        <f t="shared" si="3"/>
        <v>92.67816465994143</v>
      </c>
      <c r="L12" s="14">
        <f>+'[4]ENE-DICIEM POB DANE'!L12</f>
        <v>5712</v>
      </c>
      <c r="M12" s="34">
        <f t="shared" si="4"/>
        <v>92.9384965831435</v>
      </c>
      <c r="N12" s="14">
        <f>+'[4]ENE-DICIEM POB DANE'!N12</f>
        <v>4807</v>
      </c>
      <c r="O12" s="34">
        <f t="shared" si="9"/>
        <v>78.21347217702571</v>
      </c>
      <c r="P12" s="14">
        <f>+'[4]ENE-DICIEM POB DANE'!P12</f>
        <v>5163</v>
      </c>
      <c r="Q12" s="34">
        <f t="shared" si="7"/>
        <v>84.00585746827204</v>
      </c>
      <c r="R12" s="35">
        <v>6381</v>
      </c>
      <c r="S12" s="14">
        <f>+'[4]ENE-DICIEM POB DANE'!S12</f>
        <v>6255</v>
      </c>
      <c r="T12" s="73">
        <f t="shared" si="5"/>
        <v>98.02538787023977</v>
      </c>
      <c r="U12" s="14">
        <f>+'[4]ENE-DICIEM POB DANE'!U12</f>
        <v>6697</v>
      </c>
      <c r="V12" s="33">
        <f t="shared" si="6"/>
        <v>104.95220184923993</v>
      </c>
      <c r="W12" s="14">
        <f>+'[4]ENE-DICIEM POB DANE'!W12</f>
        <v>6205</v>
      </c>
      <c r="X12" s="34">
        <f t="shared" si="8"/>
        <v>97.24181162827144</v>
      </c>
    </row>
    <row r="13" spans="1:24" ht="20.25" customHeight="1">
      <c r="A13" s="11">
        <v>6</v>
      </c>
      <c r="B13" s="12" t="s">
        <v>11</v>
      </c>
      <c r="C13" s="13">
        <v>3828.1603012372248</v>
      </c>
      <c r="D13" s="14">
        <f>+'[4]ENE-DICIEM POB DANE'!D13</f>
        <v>3336</v>
      </c>
      <c r="E13" s="32">
        <f t="shared" si="0"/>
        <v>87.14368619626082</v>
      </c>
      <c r="F13" s="14">
        <f>+'[4]ENE-DICIEM POB DANE'!F13</f>
        <v>3336</v>
      </c>
      <c r="G13" s="32">
        <f t="shared" si="1"/>
        <v>87.14368619626082</v>
      </c>
      <c r="H13" s="14">
        <f>+'[4]ENE-DICIEM POB DANE'!H13</f>
        <v>4971</v>
      </c>
      <c r="I13" s="32">
        <f t="shared" si="2"/>
        <v>129.8534964273419</v>
      </c>
      <c r="J13" s="14">
        <f>+'[4]ENE-DICIEM POB DANE'!J13</f>
        <v>3344</v>
      </c>
      <c r="K13" s="33">
        <f t="shared" si="3"/>
        <v>87.35266386100005</v>
      </c>
      <c r="L13" s="14">
        <f>+'[4]ENE-DICIEM POB DANE'!L13</f>
        <v>3336</v>
      </c>
      <c r="M13" s="34">
        <f t="shared" si="4"/>
        <v>87.14368619626082</v>
      </c>
      <c r="N13" s="14">
        <f>+'[4]ENE-DICIEM POB DANE'!N13</f>
        <v>2932</v>
      </c>
      <c r="O13" s="34">
        <f t="shared" si="9"/>
        <v>76.59031412692947</v>
      </c>
      <c r="P13" s="14">
        <f>+'[4]ENE-DICIEM POB DANE'!P13</f>
        <v>3097</v>
      </c>
      <c r="Q13" s="34">
        <f t="shared" si="7"/>
        <v>80.90047846217618</v>
      </c>
      <c r="R13" s="35">
        <v>3686.5967138441515</v>
      </c>
      <c r="S13" s="14">
        <f>+'[4]ENE-DICIEM POB DANE'!S13</f>
        <v>3483</v>
      </c>
      <c r="T13" s="73">
        <f t="shared" si="5"/>
        <v>94.47738036873977</v>
      </c>
      <c r="U13" s="14">
        <f>+'[4]ENE-DICIEM POB DANE'!U13</f>
        <v>3700</v>
      </c>
      <c r="V13" s="33">
        <f t="shared" si="6"/>
        <v>100.36356800583899</v>
      </c>
      <c r="W13" s="14">
        <f>+'[4]ENE-DICIEM POB DANE'!W13</f>
        <v>3716</v>
      </c>
      <c r="X13" s="34">
        <f t="shared" si="8"/>
        <v>100.7975726242426</v>
      </c>
    </row>
    <row r="14" spans="1:24" ht="20.25" customHeight="1">
      <c r="A14" s="11">
        <v>7</v>
      </c>
      <c r="B14" s="12" t="s">
        <v>12</v>
      </c>
      <c r="C14" s="13">
        <v>8986.000000000004</v>
      </c>
      <c r="D14" s="14">
        <f>+'[4]ENE-DICIEM POB DANE'!D14</f>
        <v>8536</v>
      </c>
      <c r="E14" s="32">
        <f t="shared" si="0"/>
        <v>94.99221010460712</v>
      </c>
      <c r="F14" s="14">
        <f>+'[4]ENE-DICIEM POB DANE'!F14</f>
        <v>8533</v>
      </c>
      <c r="G14" s="32">
        <f t="shared" si="1"/>
        <v>94.95882483863784</v>
      </c>
      <c r="H14" s="14">
        <f>+'[4]ENE-DICIEM POB DANE'!H14</f>
        <v>3300</v>
      </c>
      <c r="I14" s="32">
        <f t="shared" si="2"/>
        <v>36.723792566214094</v>
      </c>
      <c r="J14" s="14">
        <f>+'[4]ENE-DICIEM POB DANE'!J14</f>
        <v>8538</v>
      </c>
      <c r="K14" s="33">
        <f t="shared" si="3"/>
        <v>95.01446694858666</v>
      </c>
      <c r="L14" s="14">
        <f>+'[4]ENE-DICIEM POB DANE'!L14</f>
        <v>8533</v>
      </c>
      <c r="M14" s="34">
        <f t="shared" si="4"/>
        <v>94.95882483863784</v>
      </c>
      <c r="N14" s="14">
        <f>+'[4]ENE-DICIEM POB DANE'!N14</f>
        <v>7052</v>
      </c>
      <c r="O14" s="34">
        <f t="shared" si="9"/>
        <v>78.47763187180054</v>
      </c>
      <c r="P14" s="14">
        <f>+'[4]ENE-DICIEM POB DANE'!P14</f>
        <v>7482</v>
      </c>
      <c r="Q14" s="34">
        <f t="shared" si="7"/>
        <v>83.26285332739815</v>
      </c>
      <c r="R14" s="35">
        <v>9634</v>
      </c>
      <c r="S14" s="14">
        <f>+'[4]ENE-DICIEM POB DANE'!S14</f>
        <v>9509</v>
      </c>
      <c r="T14" s="73">
        <f t="shared" si="5"/>
        <v>98.70251193689018</v>
      </c>
      <c r="U14" s="14">
        <f>+'[4]ENE-DICIEM POB DANE'!U14</f>
        <v>10289</v>
      </c>
      <c r="V14" s="33">
        <f t="shared" si="6"/>
        <v>106.79883745069546</v>
      </c>
      <c r="W14" s="14">
        <f>+'[4]ENE-DICIEM POB DANE'!W14</f>
        <v>8880</v>
      </c>
      <c r="X14" s="34">
        <f t="shared" si="8"/>
        <v>92.17355200332157</v>
      </c>
    </row>
    <row r="15" spans="1:24" ht="20.25" customHeight="1">
      <c r="A15" s="11">
        <v>8</v>
      </c>
      <c r="B15" s="12" t="s">
        <v>13</v>
      </c>
      <c r="C15" s="13">
        <v>15152.64</v>
      </c>
      <c r="D15" s="14">
        <f>+'[4]ENE-DICIEM POB DANE'!D15</f>
        <v>14146</v>
      </c>
      <c r="E15" s="32">
        <f t="shared" si="0"/>
        <v>93.35666920087853</v>
      </c>
      <c r="F15" s="14">
        <f>+'[4]ENE-DICIEM POB DANE'!F15</f>
        <v>14146</v>
      </c>
      <c r="G15" s="32">
        <f t="shared" si="1"/>
        <v>93.35666920087853</v>
      </c>
      <c r="H15" s="14">
        <f>+'[4]ENE-DICIEM POB DANE'!H15</f>
        <v>10968</v>
      </c>
      <c r="I15" s="32">
        <f t="shared" si="2"/>
        <v>72.38342625443488</v>
      </c>
      <c r="J15" s="14">
        <f>+'[4]ENE-DICIEM POB DANE'!J15</f>
        <v>14161</v>
      </c>
      <c r="K15" s="33">
        <f t="shared" si="3"/>
        <v>93.45566185166413</v>
      </c>
      <c r="L15" s="14">
        <f>+'[4]ENE-DICIEM POB DANE'!L15</f>
        <v>14146</v>
      </c>
      <c r="M15" s="34">
        <f t="shared" si="4"/>
        <v>93.35666920087853</v>
      </c>
      <c r="N15" s="14">
        <f>+'[4]ENE-DICIEM POB DANE'!N15</f>
        <v>10984</v>
      </c>
      <c r="O15" s="34">
        <f t="shared" si="9"/>
        <v>72.48901841527285</v>
      </c>
      <c r="P15" s="14">
        <f>+'[4]ENE-DICIEM POB DANE'!P15</f>
        <v>12886</v>
      </c>
      <c r="Q15" s="34">
        <f t="shared" si="7"/>
        <v>85.04128653488765</v>
      </c>
      <c r="R15" s="35">
        <v>14733</v>
      </c>
      <c r="S15" s="14">
        <f>+'[4]ENE-DICIEM POB DANE'!S15</f>
        <v>13859</v>
      </c>
      <c r="T15" s="73">
        <f t="shared" si="5"/>
        <v>94.06773908911967</v>
      </c>
      <c r="U15" s="14">
        <f>+'[4]ENE-DICIEM POB DANE'!U15</f>
        <v>15085</v>
      </c>
      <c r="V15" s="33">
        <f t="shared" si="6"/>
        <v>102.38919432566348</v>
      </c>
      <c r="W15" s="14">
        <f>+'[4]ENE-DICIEM POB DANE'!W15</f>
        <v>13168</v>
      </c>
      <c r="X15" s="34">
        <f t="shared" si="8"/>
        <v>89.37758772822914</v>
      </c>
    </row>
    <row r="16" spans="1:24" ht="20.25" customHeight="1">
      <c r="A16" s="11">
        <v>9</v>
      </c>
      <c r="B16" s="12" t="s">
        <v>14</v>
      </c>
      <c r="C16" s="13">
        <v>6375.334570391536</v>
      </c>
      <c r="D16" s="14">
        <f>+'[4]ENE-DICIEM POB DANE'!D16</f>
        <v>6035</v>
      </c>
      <c r="E16" s="32">
        <f t="shared" si="0"/>
        <v>94.66169866641785</v>
      </c>
      <c r="F16" s="14">
        <f>+'[4]ENE-DICIEM POB DANE'!F16</f>
        <v>6035</v>
      </c>
      <c r="G16" s="32">
        <f t="shared" si="1"/>
        <v>94.66169866641785</v>
      </c>
      <c r="H16" s="14">
        <f>+'[4]ENE-DICIEM POB DANE'!H16</f>
        <v>2110</v>
      </c>
      <c r="I16" s="32">
        <f t="shared" si="2"/>
        <v>33.096302267794805</v>
      </c>
      <c r="J16" s="14">
        <f>+'[4]ENE-DICIEM POB DANE'!J16</f>
        <v>6036</v>
      </c>
      <c r="K16" s="33">
        <f t="shared" si="3"/>
        <v>94.67738411772959</v>
      </c>
      <c r="L16" s="14">
        <f>+'[4]ENE-DICIEM POB DANE'!L16</f>
        <v>6035</v>
      </c>
      <c r="M16" s="34">
        <f t="shared" si="4"/>
        <v>94.66169866641785</v>
      </c>
      <c r="N16" s="14">
        <f>+'[4]ENE-DICIEM POB DANE'!N16</f>
        <v>6038</v>
      </c>
      <c r="O16" s="34">
        <f t="shared" si="9"/>
        <v>94.7087550203531</v>
      </c>
      <c r="P16" s="14">
        <f>+'[4]ENE-DICIEM POB DANE'!P16</f>
        <v>6082</v>
      </c>
      <c r="Q16" s="53">
        <f t="shared" si="7"/>
        <v>95.39891487807014</v>
      </c>
      <c r="R16" s="35">
        <v>6421</v>
      </c>
      <c r="S16" s="14">
        <f>+'[4]ENE-DICIEM POB DANE'!S16</f>
        <v>6190</v>
      </c>
      <c r="T16" s="73">
        <f t="shared" si="5"/>
        <v>96.40242952811089</v>
      </c>
      <c r="U16" s="14">
        <f>+'[4]ENE-DICIEM POB DANE'!U16</f>
        <v>6548</v>
      </c>
      <c r="V16" s="33">
        <f t="shared" si="6"/>
        <v>101.97788506463168</v>
      </c>
      <c r="W16" s="14">
        <f>+'[4]ENE-DICIEM POB DANE'!W16</f>
        <v>6223</v>
      </c>
      <c r="X16" s="34">
        <f t="shared" si="8"/>
        <v>96.91636816695218</v>
      </c>
    </row>
    <row r="17" spans="1:24" ht="20.25" customHeight="1">
      <c r="A17" s="11">
        <v>10</v>
      </c>
      <c r="B17" s="12" t="s">
        <v>15</v>
      </c>
      <c r="C17" s="13">
        <v>8388</v>
      </c>
      <c r="D17" s="14">
        <f>+'[4]ENE-DICIEM POB DANE'!D17</f>
        <v>8198</v>
      </c>
      <c r="E17" s="32">
        <f t="shared" si="0"/>
        <v>97.73485932284215</v>
      </c>
      <c r="F17" s="14">
        <f>+'[4]ENE-DICIEM POB DANE'!F17</f>
        <v>8204</v>
      </c>
      <c r="G17" s="32">
        <f t="shared" si="1"/>
        <v>97.80639008106819</v>
      </c>
      <c r="H17" s="14">
        <f>+'[4]ENE-DICIEM POB DANE'!H17</f>
        <v>4881</v>
      </c>
      <c r="I17" s="32">
        <f t="shared" si="2"/>
        <v>58.19027181688126</v>
      </c>
      <c r="J17" s="14">
        <f>+'[4]ENE-DICIEM POB DANE'!J17</f>
        <v>8203</v>
      </c>
      <c r="K17" s="33">
        <f t="shared" si="3"/>
        <v>97.79446828803052</v>
      </c>
      <c r="L17" s="14">
        <f>+'[4]ENE-DICIEM POB DANE'!L17</f>
        <v>8204</v>
      </c>
      <c r="M17" s="34">
        <f t="shared" si="4"/>
        <v>97.80639008106819</v>
      </c>
      <c r="N17" s="14">
        <f>+'[4]ENE-DICIEM POB DANE'!N17</f>
        <v>7649</v>
      </c>
      <c r="O17" s="34">
        <f t="shared" si="9"/>
        <v>91.18979494515975</v>
      </c>
      <c r="P17" s="14">
        <f>+'[4]ENE-DICIEM POB DANE'!P17</f>
        <v>7998</v>
      </c>
      <c r="Q17" s="53">
        <f t="shared" si="7"/>
        <v>95.35050071530758</v>
      </c>
      <c r="R17" s="35">
        <v>8254</v>
      </c>
      <c r="S17" s="14">
        <f>+'[4]ENE-DICIEM POB DANE'!S17</f>
        <v>8240</v>
      </c>
      <c r="T17" s="73">
        <f t="shared" si="5"/>
        <v>99.83038526774897</v>
      </c>
      <c r="U17" s="14">
        <f>+'[4]ENE-DICIEM POB DANE'!U17</f>
        <v>8753</v>
      </c>
      <c r="V17" s="33">
        <f t="shared" si="6"/>
        <v>106.04555367094741</v>
      </c>
      <c r="W17" s="14">
        <f>+'[4]ENE-DICIEM POB DANE'!W17</f>
        <v>8319</v>
      </c>
      <c r="X17" s="34">
        <f t="shared" si="8"/>
        <v>100.7874969711655</v>
      </c>
    </row>
    <row r="18" spans="1:24" ht="20.25" customHeight="1">
      <c r="A18" s="11">
        <v>11</v>
      </c>
      <c r="B18" s="12" t="s">
        <v>16</v>
      </c>
      <c r="C18" s="13">
        <v>11418</v>
      </c>
      <c r="D18" s="14">
        <f>+'[4]ENE-DICIEM POB DANE'!D18</f>
        <v>10693</v>
      </c>
      <c r="E18" s="32">
        <f t="shared" si="0"/>
        <v>93.65037659835347</v>
      </c>
      <c r="F18" s="14">
        <f>+'[4]ENE-DICIEM POB DANE'!F18</f>
        <v>10699</v>
      </c>
      <c r="G18" s="32">
        <f t="shared" si="1"/>
        <v>93.70292520581538</v>
      </c>
      <c r="H18" s="14">
        <f>+'[4]ENE-DICIEM POB DANE'!H18</f>
        <v>6914</v>
      </c>
      <c r="I18" s="32">
        <f t="shared" si="2"/>
        <v>60.5535119985987</v>
      </c>
      <c r="J18" s="14">
        <f>+'[4]ENE-DICIEM POB DANE'!J18</f>
        <v>10704</v>
      </c>
      <c r="K18" s="33">
        <f t="shared" si="3"/>
        <v>93.74671571203363</v>
      </c>
      <c r="L18" s="14">
        <f>+'[4]ENE-DICIEM POB DANE'!L18</f>
        <v>10699</v>
      </c>
      <c r="M18" s="34">
        <f t="shared" si="4"/>
        <v>93.70292520581538</v>
      </c>
      <c r="N18" s="14">
        <f>+'[4]ENE-DICIEM POB DANE'!N18</f>
        <v>8660</v>
      </c>
      <c r="O18" s="34">
        <f t="shared" si="9"/>
        <v>75.84515677001227</v>
      </c>
      <c r="P18" s="14">
        <f>+'[4]ENE-DICIEM POB DANE'!P18</f>
        <v>10062</v>
      </c>
      <c r="Q18" s="53">
        <f t="shared" si="7"/>
        <v>88.1240147136101</v>
      </c>
      <c r="R18" s="35">
        <v>11702</v>
      </c>
      <c r="S18" s="14">
        <f>+'[4]ENE-DICIEM POB DANE'!S18</f>
        <v>11137</v>
      </c>
      <c r="T18" s="73">
        <f t="shared" si="5"/>
        <v>95.17176551016921</v>
      </c>
      <c r="U18" s="14">
        <f>+'[4]ENE-DICIEM POB DANE'!U18</f>
        <v>12307</v>
      </c>
      <c r="V18" s="33">
        <f t="shared" si="6"/>
        <v>105.17005640061528</v>
      </c>
      <c r="W18" s="14">
        <f>+'[4]ENE-DICIEM POB DANE'!W18</f>
        <v>10778</v>
      </c>
      <c r="X18" s="34">
        <f t="shared" si="8"/>
        <v>92.10391386087848</v>
      </c>
    </row>
    <row r="19" spans="1:24" ht="20.25" customHeight="1">
      <c r="A19" s="11">
        <v>12</v>
      </c>
      <c r="B19" s="12" t="s">
        <v>17</v>
      </c>
      <c r="C19" s="13">
        <v>2221.016639852067</v>
      </c>
      <c r="D19" s="14">
        <f>+'[4]ENE-DICIEM POB DANE'!D19</f>
        <v>2814</v>
      </c>
      <c r="E19" s="32">
        <f t="shared" si="0"/>
        <v>126.6987355928783</v>
      </c>
      <c r="F19" s="14">
        <f>+'[4]ENE-DICIEM POB DANE'!F19</f>
        <v>2803</v>
      </c>
      <c r="G19" s="32">
        <f t="shared" si="1"/>
        <v>126.20346690363817</v>
      </c>
      <c r="H19" s="14">
        <f>+'[4]ENE-DICIEM POB DANE'!H19</f>
        <v>9954</v>
      </c>
      <c r="I19" s="32">
        <f t="shared" si="2"/>
        <v>448.1731393360023</v>
      </c>
      <c r="J19" s="14">
        <f>+'[4]ENE-DICIEM POB DANE'!J19</f>
        <v>2808</v>
      </c>
      <c r="K19" s="33">
        <f t="shared" si="3"/>
        <v>126.42858903511096</v>
      </c>
      <c r="L19" s="14">
        <f>+'[4]ENE-DICIEM POB DANE'!L19</f>
        <v>2803</v>
      </c>
      <c r="M19" s="34">
        <f t="shared" si="4"/>
        <v>126.20346690363817</v>
      </c>
      <c r="N19" s="14">
        <f>+'[4]ENE-DICIEM POB DANE'!N19</f>
        <v>4122</v>
      </c>
      <c r="O19" s="34">
        <f t="shared" si="9"/>
        <v>185.59068518615646</v>
      </c>
      <c r="P19" s="14">
        <f>+'[4]ENE-DICIEM POB DANE'!P19</f>
        <v>3832</v>
      </c>
      <c r="Q19" s="53">
        <f t="shared" si="7"/>
        <v>172.53360156073546</v>
      </c>
      <c r="R19" s="35">
        <v>2191.144951957938</v>
      </c>
      <c r="S19" s="14">
        <f>+'[4]ENE-DICIEM POB DANE'!S19</f>
        <v>2813</v>
      </c>
      <c r="T19" s="73">
        <f t="shared" si="5"/>
        <v>128.38037015699908</v>
      </c>
      <c r="U19" s="14">
        <f>+'[4]ENE-DICIEM POB DANE'!U19</f>
        <v>2644</v>
      </c>
      <c r="V19" s="33">
        <f t="shared" si="6"/>
        <v>120.66750753469802</v>
      </c>
      <c r="W19" s="14">
        <f>+'[4]ENE-DICIEM POB DANE'!W19</f>
        <v>2528</v>
      </c>
      <c r="X19" s="34">
        <f t="shared" si="8"/>
        <v>115.37347165193518</v>
      </c>
    </row>
    <row r="20" spans="1:24" ht="20.25" customHeight="1">
      <c r="A20" s="11">
        <v>13</v>
      </c>
      <c r="B20" s="12" t="s">
        <v>18</v>
      </c>
      <c r="C20" s="13">
        <v>4816.656454434988</v>
      </c>
      <c r="D20" s="14">
        <f>+'[4]ENE-DICIEM POB DANE'!D20</f>
        <v>4002</v>
      </c>
      <c r="E20" s="32">
        <f t="shared" si="0"/>
        <v>83.08668134957219</v>
      </c>
      <c r="F20" s="14">
        <f>+'[4]ENE-DICIEM POB DANE'!F20</f>
        <v>3959</v>
      </c>
      <c r="G20" s="32">
        <f t="shared" si="1"/>
        <v>82.19394589279268</v>
      </c>
      <c r="H20" s="14">
        <f>+'[4]ENE-DICIEM POB DANE'!H20</f>
        <v>20770</v>
      </c>
      <c r="I20" s="32">
        <f t="shared" si="2"/>
        <v>431.21198691419653</v>
      </c>
      <c r="J20" s="14">
        <f>+'[4]ENE-DICIEM POB DANE'!J20</f>
        <v>3961</v>
      </c>
      <c r="K20" s="33">
        <f t="shared" si="3"/>
        <v>82.23546847217777</v>
      </c>
      <c r="L20" s="14">
        <f>+'[4]ENE-DICIEM POB DANE'!L20</f>
        <v>3959</v>
      </c>
      <c r="M20" s="34">
        <f t="shared" si="4"/>
        <v>82.19394589279268</v>
      </c>
      <c r="N20" s="14">
        <f>+'[4]ENE-DICIEM POB DANE'!N20</f>
        <v>4106</v>
      </c>
      <c r="O20" s="34">
        <f t="shared" si="9"/>
        <v>85.24585547759706</v>
      </c>
      <c r="P20" s="14">
        <f>+'[4]ENE-DICIEM POB DANE'!P20</f>
        <v>4255</v>
      </c>
      <c r="Q20" s="53">
        <f t="shared" si="7"/>
        <v>88.33928764178653</v>
      </c>
      <c r="R20" s="35">
        <v>5232.325412914151</v>
      </c>
      <c r="S20" s="14">
        <f>+'[4]ENE-DICIEM POB DANE'!S20</f>
        <v>4263</v>
      </c>
      <c r="T20" s="73">
        <f t="shared" si="5"/>
        <v>81.4742903695991</v>
      </c>
      <c r="U20" s="14">
        <f>+'[4]ENE-DICIEM POB DANE'!U20</f>
        <v>4504</v>
      </c>
      <c r="V20" s="33">
        <f t="shared" si="6"/>
        <v>86.0802730060226</v>
      </c>
      <c r="W20" s="14">
        <f>+'[4]ENE-DICIEM POB DANE'!W20</f>
        <v>4175</v>
      </c>
      <c r="X20" s="34">
        <f t="shared" si="8"/>
        <v>79.79243778866437</v>
      </c>
    </row>
    <row r="21" spans="1:24" ht="20.25" customHeight="1">
      <c r="A21" s="11">
        <v>14</v>
      </c>
      <c r="B21" s="12" t="s">
        <v>19</v>
      </c>
      <c r="C21" s="13">
        <v>1891</v>
      </c>
      <c r="D21" s="14">
        <f>+'[4]ENE-DICIEM POB DANE'!D21</f>
        <v>1557</v>
      </c>
      <c r="E21" s="32">
        <f t="shared" si="0"/>
        <v>82.33738762559493</v>
      </c>
      <c r="F21" s="14">
        <f>+'[4]ENE-DICIEM POB DANE'!F21</f>
        <v>1558</v>
      </c>
      <c r="G21" s="32">
        <f t="shared" si="1"/>
        <v>82.39026969857218</v>
      </c>
      <c r="H21" s="14">
        <f>+'[4]ENE-DICIEM POB DANE'!H21</f>
        <v>5706</v>
      </c>
      <c r="I21" s="32">
        <f t="shared" si="2"/>
        <v>301.7451084082496</v>
      </c>
      <c r="J21" s="14">
        <f>+'[4]ENE-DICIEM POB DANE'!J21</f>
        <v>1500</v>
      </c>
      <c r="K21" s="33">
        <f t="shared" si="3"/>
        <v>79.32310946589106</v>
      </c>
      <c r="L21" s="14">
        <f>+'[4]ENE-DICIEM POB DANE'!L21</f>
        <v>1558</v>
      </c>
      <c r="M21" s="34">
        <f t="shared" si="4"/>
        <v>82.39026969857218</v>
      </c>
      <c r="N21" s="14">
        <f>+'[4]ENE-DICIEM POB DANE'!N21</f>
        <v>1271</v>
      </c>
      <c r="O21" s="34">
        <f t="shared" si="9"/>
        <v>67.21311475409836</v>
      </c>
      <c r="P21" s="14">
        <f>+'[4]ENE-DICIEM POB DANE'!P21</f>
        <v>1376</v>
      </c>
      <c r="Q21" s="34">
        <f t="shared" si="7"/>
        <v>72.76573241671073</v>
      </c>
      <c r="R21" s="35">
        <v>1773</v>
      </c>
      <c r="S21" s="14">
        <f>+'[4]ENE-DICIEM POB DANE'!S21</f>
        <v>1589</v>
      </c>
      <c r="T21" s="73">
        <f t="shared" si="5"/>
        <v>89.62210941906373</v>
      </c>
      <c r="U21" s="14">
        <f>+'[4]ENE-DICIEM POB DANE'!U21</f>
        <v>1711</v>
      </c>
      <c r="V21" s="33">
        <f t="shared" si="6"/>
        <v>96.50310208685843</v>
      </c>
      <c r="W21" s="14">
        <f>+'[4]ENE-DICIEM POB DANE'!W21</f>
        <v>1562</v>
      </c>
      <c r="X21" s="34">
        <f t="shared" si="8"/>
        <v>88.09926677946983</v>
      </c>
    </row>
    <row r="22" spans="1:24" ht="20.25" customHeight="1">
      <c r="A22" s="11">
        <v>15</v>
      </c>
      <c r="B22" s="12" t="s">
        <v>20</v>
      </c>
      <c r="C22" s="13">
        <v>3174</v>
      </c>
      <c r="D22" s="14">
        <f>+'[4]ENE-DICIEM POB DANE'!D22</f>
        <v>2735</v>
      </c>
      <c r="E22" s="32">
        <f t="shared" si="0"/>
        <v>86.16887208569628</v>
      </c>
      <c r="F22" s="14">
        <f>+'[4]ENE-DICIEM POB DANE'!F22</f>
        <v>2732</v>
      </c>
      <c r="G22" s="32">
        <f t="shared" si="1"/>
        <v>86.07435412728418</v>
      </c>
      <c r="H22" s="14">
        <f>+'[4]ENE-DICIEM POB DANE'!H22</f>
        <v>2</v>
      </c>
      <c r="I22" s="32">
        <f t="shared" si="2"/>
        <v>0.0630119722747322</v>
      </c>
      <c r="J22" s="14">
        <f>+'[4]ENE-DICIEM POB DANE'!J22</f>
        <v>2732</v>
      </c>
      <c r="K22" s="33">
        <f t="shared" si="3"/>
        <v>86.07435412728418</v>
      </c>
      <c r="L22" s="14">
        <f>+'[4]ENE-DICIEM POB DANE'!L22</f>
        <v>2732</v>
      </c>
      <c r="M22" s="34">
        <f t="shared" si="4"/>
        <v>86.07435412728418</v>
      </c>
      <c r="N22" s="14">
        <f>+'[4]ENE-DICIEM POB DANE'!N22</f>
        <v>2289</v>
      </c>
      <c r="O22" s="34">
        <f t="shared" si="9"/>
        <v>72.117202268431</v>
      </c>
      <c r="P22" s="14">
        <f>+'[4]ENE-DICIEM POB DANE'!P22</f>
        <v>2614</v>
      </c>
      <c r="Q22" s="34">
        <f t="shared" si="7"/>
        <v>82.35664776307499</v>
      </c>
      <c r="R22" s="35">
        <v>2585</v>
      </c>
      <c r="S22" s="14">
        <f>+'[4]ENE-DICIEM POB DANE'!S22</f>
        <v>2519</v>
      </c>
      <c r="T22" s="73">
        <f t="shared" si="5"/>
        <v>97.44680851063829</v>
      </c>
      <c r="U22" s="14">
        <f>+'[4]ENE-DICIEM POB DANE'!U22</f>
        <v>2748</v>
      </c>
      <c r="V22" s="33">
        <f t="shared" si="6"/>
        <v>106.30560928433269</v>
      </c>
      <c r="W22" s="14">
        <f>+'[4]ENE-DICIEM POB DANE'!W22</f>
        <v>2286</v>
      </c>
      <c r="X22" s="34">
        <f t="shared" si="8"/>
        <v>88.43326885880077</v>
      </c>
    </row>
    <row r="23" spans="1:24" ht="20.25" customHeight="1">
      <c r="A23" s="11">
        <v>16</v>
      </c>
      <c r="B23" s="12" t="s">
        <v>21</v>
      </c>
      <c r="C23" s="13">
        <v>5189</v>
      </c>
      <c r="D23" s="14">
        <f>+'[4]ENE-DICIEM POB DANE'!D23</f>
        <v>5377</v>
      </c>
      <c r="E23" s="32">
        <f t="shared" si="0"/>
        <v>103.62304875698594</v>
      </c>
      <c r="F23" s="14">
        <f>+'[4]ENE-DICIEM POB DANE'!F23</f>
        <v>5376</v>
      </c>
      <c r="G23" s="32">
        <f t="shared" si="1"/>
        <v>103.60377722104452</v>
      </c>
      <c r="H23" s="14">
        <f>+'[4]ENE-DICIEM POB DANE'!H23</f>
        <v>5452</v>
      </c>
      <c r="I23" s="32">
        <f t="shared" si="2"/>
        <v>105.06841395259202</v>
      </c>
      <c r="J23" s="14">
        <f>+'[4]ENE-DICIEM POB DANE'!J23</f>
        <v>5379</v>
      </c>
      <c r="K23" s="33">
        <f t="shared" si="3"/>
        <v>103.66159182886877</v>
      </c>
      <c r="L23" s="14">
        <f>+'[4]ENE-DICIEM POB DANE'!L23</f>
        <v>5376</v>
      </c>
      <c r="M23" s="34">
        <f t="shared" si="4"/>
        <v>103.60377722104452</v>
      </c>
      <c r="N23" s="14">
        <f>+'[4]ENE-DICIEM POB DANE'!N23</f>
        <v>4958</v>
      </c>
      <c r="O23" s="34">
        <f t="shared" si="9"/>
        <v>95.54827519753324</v>
      </c>
      <c r="P23" s="14">
        <f>+'[4]ENE-DICIEM POB DANE'!P23</f>
        <v>5318</v>
      </c>
      <c r="Q23" s="53">
        <f t="shared" si="7"/>
        <v>102.48602813644247</v>
      </c>
      <c r="R23" s="35">
        <v>4995.175</v>
      </c>
      <c r="S23" s="14">
        <f>+'[4]ENE-DICIEM POB DANE'!S23</f>
        <v>5150</v>
      </c>
      <c r="T23" s="73">
        <f t="shared" si="5"/>
        <v>103.0994910088235</v>
      </c>
      <c r="U23" s="14">
        <f>+'[4]ENE-DICIEM POB DANE'!U23</f>
        <v>5421</v>
      </c>
      <c r="V23" s="33">
        <f t="shared" si="6"/>
        <v>108.5247263609383</v>
      </c>
      <c r="W23" s="14">
        <f>+'[4]ENE-DICIEM POB DANE'!W23</f>
        <v>5046</v>
      </c>
      <c r="X23" s="34">
        <f t="shared" si="8"/>
        <v>101.01748187000454</v>
      </c>
    </row>
    <row r="24" spans="1:24" ht="20.25" customHeight="1">
      <c r="A24" s="11">
        <v>17</v>
      </c>
      <c r="B24" s="12" t="s">
        <v>22</v>
      </c>
      <c r="C24" s="13">
        <v>182</v>
      </c>
      <c r="D24" s="14">
        <f>+'[4]ENE-DICIEM POB DANE'!D24</f>
        <v>160</v>
      </c>
      <c r="E24" s="32">
        <f t="shared" si="0"/>
        <v>87.91208791208791</v>
      </c>
      <c r="F24" s="14">
        <f>+'[4]ENE-DICIEM POB DANE'!F24</f>
        <v>160</v>
      </c>
      <c r="G24" s="32">
        <f t="shared" si="1"/>
        <v>87.91208791208791</v>
      </c>
      <c r="H24" s="14">
        <f>+'[4]ENE-DICIEM POB DANE'!H24</f>
        <v>6</v>
      </c>
      <c r="I24" s="32">
        <f t="shared" si="2"/>
        <v>3.2967032967032965</v>
      </c>
      <c r="J24" s="14">
        <f>+'[4]ENE-DICIEM POB DANE'!J24</f>
        <v>160</v>
      </c>
      <c r="K24" s="33">
        <f t="shared" si="3"/>
        <v>87.91208791208791</v>
      </c>
      <c r="L24" s="14">
        <f>+'[4]ENE-DICIEM POB DANE'!L24</f>
        <v>160</v>
      </c>
      <c r="M24" s="34">
        <f t="shared" si="4"/>
        <v>87.91208791208791</v>
      </c>
      <c r="N24" s="14">
        <f>+'[4]ENE-DICIEM POB DANE'!N24</f>
        <v>131</v>
      </c>
      <c r="O24" s="34">
        <f t="shared" si="9"/>
        <v>71.97802197802197</v>
      </c>
      <c r="P24" s="14">
        <f>+'[4]ENE-DICIEM POB DANE'!P24</f>
        <v>145</v>
      </c>
      <c r="Q24" s="34">
        <f t="shared" si="7"/>
        <v>79.67032967032966</v>
      </c>
      <c r="R24" s="35">
        <v>221</v>
      </c>
      <c r="S24" s="14">
        <f>+'[4]ENE-DICIEM POB DANE'!S24</f>
        <v>214</v>
      </c>
      <c r="T24" s="73">
        <f t="shared" si="5"/>
        <v>96.83257918552036</v>
      </c>
      <c r="U24" s="14">
        <f>+'[4]ENE-DICIEM POB DANE'!U24</f>
        <v>248</v>
      </c>
      <c r="V24" s="33">
        <f t="shared" si="6"/>
        <v>112.21719457013575</v>
      </c>
      <c r="W24" s="14">
        <f>+'[4]ENE-DICIEM POB DANE'!W24</f>
        <v>220</v>
      </c>
      <c r="X24" s="34">
        <f t="shared" si="8"/>
        <v>99.5475113122172</v>
      </c>
    </row>
    <row r="25" spans="1:24" ht="20.25" customHeight="1">
      <c r="A25" s="11">
        <v>18</v>
      </c>
      <c r="B25" s="12" t="s">
        <v>23</v>
      </c>
      <c r="C25" s="13">
        <v>6629</v>
      </c>
      <c r="D25" s="14">
        <f>+'[4]ENE-DICIEM POB DANE'!D25</f>
        <v>6975</v>
      </c>
      <c r="E25" s="32">
        <f t="shared" si="0"/>
        <v>105.21949011917333</v>
      </c>
      <c r="F25" s="14">
        <f>+'[4]ENE-DICIEM POB DANE'!F25</f>
        <v>6974</v>
      </c>
      <c r="G25" s="32">
        <f t="shared" si="1"/>
        <v>105.20440488761503</v>
      </c>
      <c r="H25" s="14">
        <f>+'[4]ENE-DICIEM POB DANE'!H25</f>
        <v>4691</v>
      </c>
      <c r="I25" s="32">
        <f t="shared" si="2"/>
        <v>70.76482124000603</v>
      </c>
      <c r="J25" s="14">
        <f>+'[4]ENE-DICIEM POB DANE'!J25</f>
        <v>6976</v>
      </c>
      <c r="K25" s="33">
        <f t="shared" si="3"/>
        <v>105.23457535073163</v>
      </c>
      <c r="L25" s="14">
        <f>+'[4]ENE-DICIEM POB DANE'!L25</f>
        <v>6974</v>
      </c>
      <c r="M25" s="34">
        <f t="shared" si="4"/>
        <v>105.20440488761503</v>
      </c>
      <c r="N25" s="14">
        <f>+'[4]ENE-DICIEM POB DANE'!N25</f>
        <v>6121</v>
      </c>
      <c r="O25" s="34">
        <f t="shared" si="9"/>
        <v>92.33670236838135</v>
      </c>
      <c r="P25" s="14">
        <f>+'[4]ENE-DICIEM POB DANE'!P25</f>
        <v>6779</v>
      </c>
      <c r="Q25" s="53">
        <f t="shared" si="7"/>
        <v>102.26278473374566</v>
      </c>
      <c r="R25" s="35">
        <v>6508</v>
      </c>
      <c r="S25" s="14">
        <f>+'[4]ENE-DICIEM POB DANE'!S25</f>
        <v>6864</v>
      </c>
      <c r="T25" s="73">
        <f t="shared" si="5"/>
        <v>105.47019053472648</v>
      </c>
      <c r="U25" s="14">
        <f>+'[4]ENE-DICIEM POB DANE'!U25</f>
        <v>7521</v>
      </c>
      <c r="V25" s="33">
        <f t="shared" si="6"/>
        <v>115.56545789797173</v>
      </c>
      <c r="W25" s="14">
        <f>+'[4]ENE-DICIEM POB DANE'!W25</f>
        <v>6218</v>
      </c>
      <c r="X25" s="34">
        <f t="shared" si="8"/>
        <v>95.5439459127228</v>
      </c>
    </row>
    <row r="26" spans="1:24" ht="20.25" customHeight="1">
      <c r="A26" s="11">
        <v>19</v>
      </c>
      <c r="B26" s="12" t="s">
        <v>24</v>
      </c>
      <c r="C26" s="13">
        <v>11956</v>
      </c>
      <c r="D26" s="14">
        <f>+'[4]ENE-DICIEM POB DANE'!D26</f>
        <v>11505</v>
      </c>
      <c r="E26" s="32">
        <f t="shared" si="0"/>
        <v>96.22783539645366</v>
      </c>
      <c r="F26" s="14">
        <f>+'[4]ENE-DICIEM POB DANE'!F26</f>
        <v>11505</v>
      </c>
      <c r="G26" s="32">
        <f t="shared" si="1"/>
        <v>96.22783539645366</v>
      </c>
      <c r="H26" s="14">
        <f>+'[4]ENE-DICIEM POB DANE'!H26</f>
        <v>9120</v>
      </c>
      <c r="I26" s="32">
        <f t="shared" si="2"/>
        <v>76.27969220475076</v>
      </c>
      <c r="J26" s="14">
        <f>+'[4]ENE-DICIEM POB DANE'!J26</f>
        <v>11546</v>
      </c>
      <c r="K26" s="33">
        <f t="shared" si="3"/>
        <v>96.5707594513215</v>
      </c>
      <c r="L26" s="14">
        <f>+'[4]ENE-DICIEM POB DANE'!L26</f>
        <v>11505</v>
      </c>
      <c r="M26" s="34">
        <f t="shared" si="4"/>
        <v>96.22783539645366</v>
      </c>
      <c r="N26" s="14">
        <f>+'[4]ENE-DICIEM POB DANE'!N26</f>
        <v>8892</v>
      </c>
      <c r="O26" s="34">
        <f t="shared" si="9"/>
        <v>74.37269989963198</v>
      </c>
      <c r="P26" s="14">
        <f>+'[4]ENE-DICIEM POB DANE'!P26</f>
        <v>10181</v>
      </c>
      <c r="Q26" s="34">
        <f t="shared" si="7"/>
        <v>85.15389762462362</v>
      </c>
      <c r="R26" s="35">
        <v>11700</v>
      </c>
      <c r="S26" s="14">
        <f>+'[4]ENE-DICIEM POB DANE'!S26</f>
        <v>12140</v>
      </c>
      <c r="T26" s="73">
        <f t="shared" si="5"/>
        <v>103.76068376068376</v>
      </c>
      <c r="U26" s="14">
        <f>+'[4]ENE-DICIEM POB DANE'!U26</f>
        <v>12864</v>
      </c>
      <c r="V26" s="33">
        <f t="shared" si="6"/>
        <v>109.94871794871794</v>
      </c>
      <c r="W26" s="14">
        <f>+'[4]ENE-DICIEM POB DANE'!W26</f>
        <v>11108</v>
      </c>
      <c r="X26" s="34">
        <f t="shared" si="8"/>
        <v>94.94017094017094</v>
      </c>
    </row>
    <row r="27" spans="1:24" ht="20.25" customHeight="1">
      <c r="A27" s="11">
        <v>20</v>
      </c>
      <c r="B27" s="12" t="s">
        <v>25</v>
      </c>
      <c r="C27" s="13">
        <v>50</v>
      </c>
      <c r="D27" s="15">
        <f>+'[4]ENE-DICIEM POB DANE'!D27</f>
        <v>69</v>
      </c>
      <c r="E27" s="32">
        <f t="shared" si="0"/>
        <v>138</v>
      </c>
      <c r="F27" s="15">
        <f>+'[4]ENE-DICIEM POB DANE'!F27</f>
        <v>69</v>
      </c>
      <c r="G27" s="32">
        <f t="shared" si="1"/>
        <v>138</v>
      </c>
      <c r="H27" s="15">
        <f>+'[4]ENE-DICIEM POB DANE'!H27</f>
        <v>10</v>
      </c>
      <c r="I27" s="32">
        <f t="shared" si="2"/>
        <v>20</v>
      </c>
      <c r="J27" s="15">
        <f>+'[4]ENE-DICIEM POB DANE'!J27</f>
        <v>69</v>
      </c>
      <c r="K27" s="33">
        <f t="shared" si="3"/>
        <v>138</v>
      </c>
      <c r="L27" s="15">
        <f>+'[4]ENE-DICIEM POB DANE'!L27</f>
        <v>69</v>
      </c>
      <c r="M27" s="34">
        <f t="shared" si="4"/>
        <v>138</v>
      </c>
      <c r="N27" s="15">
        <f>+'[4]ENE-DICIEM POB DANE'!N27</f>
        <v>58</v>
      </c>
      <c r="O27" s="34">
        <f t="shared" si="9"/>
        <v>116</v>
      </c>
      <c r="P27" s="15">
        <f>+'[4]ENE-DICIEM POB DANE'!P27</f>
        <v>51</v>
      </c>
      <c r="Q27" s="84">
        <f t="shared" si="7"/>
        <v>102</v>
      </c>
      <c r="R27" s="35">
        <v>48</v>
      </c>
      <c r="S27" s="15">
        <f>+'[4]ENE-DICIEM POB DANE'!S27</f>
        <v>77</v>
      </c>
      <c r="T27" s="73">
        <f t="shared" si="5"/>
        <v>160.41666666666666</v>
      </c>
      <c r="U27" s="15">
        <f>+'[4]ENE-DICIEM POB DANE'!U27</f>
        <v>82</v>
      </c>
      <c r="V27" s="33">
        <f t="shared" si="6"/>
        <v>170.83333333333334</v>
      </c>
      <c r="W27" s="15">
        <f>+'[4]ENE-DICIEM POB DANE'!W27</f>
        <v>75</v>
      </c>
      <c r="X27" s="76">
        <f t="shared" si="8"/>
        <v>156.25</v>
      </c>
    </row>
    <row r="28" spans="1:24" s="19" customFormat="1" ht="17.25" customHeight="1">
      <c r="A28" s="55"/>
      <c r="B28" s="56" t="s">
        <v>26</v>
      </c>
      <c r="C28" s="57">
        <f>SUM(C8:C27)</f>
        <v>119208.2469960723</v>
      </c>
      <c r="D28" s="58">
        <f>SUM(D8:D27)</f>
        <v>115265</v>
      </c>
      <c r="E28" s="59">
        <f t="shared" si="0"/>
        <v>96.69213574107653</v>
      </c>
      <c r="F28" s="60">
        <f>SUM(F8:F27)</f>
        <v>115176</v>
      </c>
      <c r="G28" s="59">
        <f t="shared" si="1"/>
        <v>96.61747647693775</v>
      </c>
      <c r="H28" s="60">
        <f>SUM(H8:H27)</f>
        <v>122374</v>
      </c>
      <c r="I28" s="59">
        <f t="shared" si="2"/>
        <v>102.65564932267816</v>
      </c>
      <c r="J28" s="60">
        <f>SUM(J8:J27)</f>
        <v>115185</v>
      </c>
      <c r="K28" s="59">
        <f t="shared" si="3"/>
        <v>96.62502629016527</v>
      </c>
      <c r="L28" s="60">
        <f>SUM(L8:L27)</f>
        <v>115176</v>
      </c>
      <c r="M28" s="59">
        <f t="shared" si="4"/>
        <v>96.61747647693775</v>
      </c>
      <c r="N28" s="60">
        <f>SUM(N8:N27)</f>
        <v>100504</v>
      </c>
      <c r="O28" s="59">
        <f t="shared" si="9"/>
        <v>84.30960317981308</v>
      </c>
      <c r="P28" s="60">
        <f>SUM(P8:P27)</f>
        <v>109459</v>
      </c>
      <c r="Q28" s="59">
        <f t="shared" si="7"/>
        <v>91.821667341192</v>
      </c>
      <c r="R28" s="61">
        <f>SUM(R8:R27)</f>
        <v>118604.65287051506</v>
      </c>
      <c r="S28" s="58">
        <f>SUM(S8:S27)</f>
        <v>117039</v>
      </c>
      <c r="T28" s="59">
        <f t="shared" si="5"/>
        <v>98.6799397556314</v>
      </c>
      <c r="U28" s="58">
        <f>SUM(U8:U27)</f>
        <v>124011</v>
      </c>
      <c r="V28" s="59">
        <f t="shared" si="6"/>
        <v>104.55829261216864</v>
      </c>
      <c r="W28" s="58">
        <f>SUM(W8:W27)</f>
        <v>112875</v>
      </c>
      <c r="X28" s="59">
        <f t="shared" si="8"/>
        <v>95.16911627677008</v>
      </c>
    </row>
    <row r="29" spans="1:24" ht="17.25" customHeight="1">
      <c r="A29" s="62" t="s">
        <v>59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3" ht="17.25" customHeight="1">
      <c r="A30" s="62" t="s">
        <v>69</v>
      </c>
      <c r="D30" s="78"/>
      <c r="E30" s="32"/>
      <c r="S30" s="78"/>
      <c r="W30" s="78"/>
    </row>
    <row r="31" ht="17.25" customHeight="1">
      <c r="B31" s="22"/>
    </row>
    <row r="32" spans="3:4" ht="17.25" customHeight="1">
      <c r="C32" s="78"/>
      <c r="D32" s="78"/>
    </row>
    <row r="33" ht="17.25" customHeight="1">
      <c r="D33" s="40"/>
    </row>
    <row r="34" ht="17.25" customHeight="1">
      <c r="D34" s="40"/>
    </row>
  </sheetData>
  <sheetProtection/>
  <mergeCells count="15">
    <mergeCell ref="U6:V6"/>
    <mergeCell ref="F6:G6"/>
    <mergeCell ref="J6:K6"/>
    <mergeCell ref="L6:M6"/>
    <mergeCell ref="N6:O6"/>
    <mergeCell ref="W6:X6"/>
    <mergeCell ref="A5:B7"/>
    <mergeCell ref="C5:C7"/>
    <mergeCell ref="D5:Q5"/>
    <mergeCell ref="R5:R7"/>
    <mergeCell ref="S5:X5"/>
    <mergeCell ref="D6:E6"/>
    <mergeCell ref="P6:Q6"/>
    <mergeCell ref="H6:I6"/>
    <mergeCell ref="S6:T6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5"/>
  <sheetViews>
    <sheetView showGridLines="0" tabSelected="1" zoomScalePageLayoutView="0" workbookViewId="0" topLeftCell="A1">
      <pane xSplit="3" ySplit="8" topLeftCell="K2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T33" sqref="T33"/>
    </sheetView>
  </sheetViews>
  <sheetFormatPr defaultColWidth="11.421875" defaultRowHeight="17.25" customHeight="1"/>
  <cols>
    <col min="1" max="1" width="3.00390625" style="3" customWidth="1"/>
    <col min="2" max="2" width="20.00390625" style="3" customWidth="1"/>
    <col min="3" max="3" width="11.140625" style="3" customWidth="1"/>
    <col min="4" max="15" width="9.28125" style="3" customWidth="1"/>
    <col min="16" max="16" width="10.57421875" style="3" customWidth="1"/>
    <col min="17" max="24" width="9.28125" style="3" customWidth="1"/>
    <col min="25" max="16384" width="11.421875" style="3" customWidth="1"/>
  </cols>
  <sheetData>
    <row r="1" spans="1:22" ht="17.25" customHeight="1">
      <c r="A1" s="6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64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7.25" customHeight="1">
      <c r="A3" s="65" t="s">
        <v>62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17.25" customHeight="1">
      <c r="A4" s="67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7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7.25" customHeight="1">
      <c r="A6" s="165" t="s">
        <v>3</v>
      </c>
      <c r="B6" s="166"/>
      <c r="C6" s="171" t="s">
        <v>4</v>
      </c>
      <c r="D6" s="181" t="s">
        <v>30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174" t="s">
        <v>31</v>
      </c>
      <c r="Q6" s="177" t="s">
        <v>49</v>
      </c>
      <c r="R6" s="178"/>
      <c r="S6" s="178"/>
      <c r="T6" s="178"/>
      <c r="U6" s="178"/>
      <c r="V6" s="178"/>
      <c r="W6" s="178"/>
      <c r="X6" s="179"/>
    </row>
    <row r="7" spans="1:24" ht="17.25" customHeight="1">
      <c r="A7" s="167"/>
      <c r="B7" s="168"/>
      <c r="C7" s="172"/>
      <c r="D7" s="160" t="s">
        <v>33</v>
      </c>
      <c r="E7" s="161"/>
      <c r="F7" s="160" t="s">
        <v>34</v>
      </c>
      <c r="G7" s="161"/>
      <c r="H7" s="160" t="s">
        <v>35</v>
      </c>
      <c r="I7" s="161"/>
      <c r="J7" s="160" t="s">
        <v>36</v>
      </c>
      <c r="K7" s="161"/>
      <c r="L7" s="160" t="s">
        <v>64</v>
      </c>
      <c r="M7" s="161"/>
      <c r="N7" s="160" t="s">
        <v>65</v>
      </c>
      <c r="O7" s="161"/>
      <c r="P7" s="175"/>
      <c r="Q7" s="160" t="s">
        <v>50</v>
      </c>
      <c r="R7" s="161"/>
      <c r="S7" s="160" t="s">
        <v>66</v>
      </c>
      <c r="T7" s="161"/>
      <c r="U7" s="160" t="s">
        <v>51</v>
      </c>
      <c r="V7" s="161"/>
      <c r="W7" s="160" t="s">
        <v>58</v>
      </c>
      <c r="X7" s="180"/>
    </row>
    <row r="8" spans="1:24" ht="25.5" customHeight="1">
      <c r="A8" s="169"/>
      <c r="B8" s="170"/>
      <c r="C8" s="173"/>
      <c r="D8" s="68" t="s">
        <v>67</v>
      </c>
      <c r="E8" s="69" t="s">
        <v>55</v>
      </c>
      <c r="F8" s="68" t="s">
        <v>67</v>
      </c>
      <c r="G8" s="69" t="s">
        <v>55</v>
      </c>
      <c r="H8" s="68" t="s">
        <v>67</v>
      </c>
      <c r="I8" s="69" t="s">
        <v>55</v>
      </c>
      <c r="J8" s="68" t="s">
        <v>67</v>
      </c>
      <c r="K8" s="69" t="s">
        <v>55</v>
      </c>
      <c r="L8" s="68" t="s">
        <v>67</v>
      </c>
      <c r="M8" s="69" t="s">
        <v>55</v>
      </c>
      <c r="N8" s="68" t="s">
        <v>67</v>
      </c>
      <c r="O8" s="69" t="s">
        <v>55</v>
      </c>
      <c r="P8" s="176"/>
      <c r="Q8" s="68" t="s">
        <v>67</v>
      </c>
      <c r="R8" s="69" t="s">
        <v>55</v>
      </c>
      <c r="S8" s="68" t="s">
        <v>67</v>
      </c>
      <c r="T8" s="69" t="s">
        <v>55</v>
      </c>
      <c r="U8" s="68" t="s">
        <v>67</v>
      </c>
      <c r="V8" s="69" t="s">
        <v>55</v>
      </c>
      <c r="W8" s="68" t="s">
        <v>67</v>
      </c>
      <c r="X8" s="70" t="s">
        <v>55</v>
      </c>
    </row>
    <row r="9" spans="1:24" ht="19.5" customHeight="1">
      <c r="A9" s="7">
        <v>1</v>
      </c>
      <c r="B9" s="8" t="s">
        <v>6</v>
      </c>
      <c r="C9" s="9">
        <v>8430</v>
      </c>
      <c r="D9" s="10">
        <f>+'[3]ENERO-DICIEM POB DANE'!D9</f>
        <v>8548</v>
      </c>
      <c r="E9" s="28">
        <f aca="true" t="shared" si="0" ref="E9:E29">+D9*100/C9</f>
        <v>101.39976275207592</v>
      </c>
      <c r="F9" s="10">
        <f>+'[3]ENERO-DICIEM POB DANE'!F9</f>
        <v>8557</v>
      </c>
      <c r="G9" s="28">
        <f aca="true" t="shared" si="1" ref="G9:G29">+F9*100/C9</f>
        <v>101.50652431791222</v>
      </c>
      <c r="H9" s="10">
        <f>+'[3]ENERO-DICIEM POB DANE'!H9</f>
        <v>10758</v>
      </c>
      <c r="I9" s="28">
        <f aca="true" t="shared" si="2" ref="I9:I29">+H9*100/C9</f>
        <v>127.61565836298932</v>
      </c>
      <c r="J9" s="10">
        <f>+'[3]ENERO-DICIEM POB DANE'!J9</f>
        <v>8310</v>
      </c>
      <c r="K9" s="29">
        <f aca="true" t="shared" si="3" ref="K9:K29">+J9*100/C9</f>
        <v>98.57651245551601</v>
      </c>
      <c r="L9" s="10">
        <f>+'[3]ENERO-DICIEM POB DANE'!L9</f>
        <v>8557</v>
      </c>
      <c r="M9" s="30">
        <f aca="true" t="shared" si="4" ref="M9:M29">+L9*100/C9</f>
        <v>101.50652431791222</v>
      </c>
      <c r="N9" s="9">
        <f>+'[3]ENERO-DICIEM POB DANE'!N9</f>
        <v>8824</v>
      </c>
      <c r="O9" s="30">
        <f aca="true" t="shared" si="5" ref="O9:O29">+N9*100/C9</f>
        <v>104.67378410438909</v>
      </c>
      <c r="P9" s="31">
        <v>8330</v>
      </c>
      <c r="Q9" s="10">
        <f>+'[3]ENERO-DICIEM POB DANE'!Q9</f>
        <v>8896</v>
      </c>
      <c r="R9" s="71">
        <f aca="true" t="shared" si="6" ref="R9:R29">+Q9*100/P9</f>
        <v>106.79471788715486</v>
      </c>
      <c r="S9" s="9">
        <f>+'[3]ENERO-DICIEM POB DANE'!S9</f>
        <v>9081</v>
      </c>
      <c r="T9" s="30">
        <f>+S9*100/P9</f>
        <v>109.015606242497</v>
      </c>
      <c r="U9" s="72">
        <f>+'[3]ENERO-DICIEM POB DANE'!U9</f>
        <v>6208</v>
      </c>
      <c r="V9" s="29">
        <f aca="true" t="shared" si="7" ref="V9:V29">+U9*100/P9</f>
        <v>74.52581032412965</v>
      </c>
      <c r="W9" s="9">
        <f>+'[3]ENERO-DICIEM POB DANE'!W9</f>
        <v>5952</v>
      </c>
      <c r="X9" s="30">
        <f>+W9*100/P9</f>
        <v>71.45258103241297</v>
      </c>
    </row>
    <row r="10" spans="1:24" ht="19.5" customHeight="1">
      <c r="A10" s="11">
        <v>2</v>
      </c>
      <c r="B10" s="12" t="s">
        <v>7</v>
      </c>
      <c r="C10" s="13">
        <v>8223</v>
      </c>
      <c r="D10" s="14">
        <f>+'[3]ENERO-DICIEM POB DANE'!D10</f>
        <v>8096</v>
      </c>
      <c r="E10" s="32">
        <f t="shared" si="0"/>
        <v>98.45555150188495</v>
      </c>
      <c r="F10" s="14">
        <f>+'[3]ENERO-DICIEM POB DANE'!F10</f>
        <v>8097</v>
      </c>
      <c r="G10" s="32">
        <f t="shared" si="1"/>
        <v>98.46771251368114</v>
      </c>
      <c r="H10" s="14">
        <f>+'[3]ENERO-DICIEM POB DANE'!H10</f>
        <v>10088</v>
      </c>
      <c r="I10" s="32">
        <f t="shared" si="2"/>
        <v>122.68028699987839</v>
      </c>
      <c r="J10" s="14">
        <f>+'[3]ENERO-DICIEM POB DANE'!J10</f>
        <v>8012</v>
      </c>
      <c r="K10" s="33">
        <f t="shared" si="3"/>
        <v>97.43402651100571</v>
      </c>
      <c r="L10" s="14">
        <f>+'[3]ENERO-DICIEM POB DANE'!L10</f>
        <v>8097</v>
      </c>
      <c r="M10" s="34">
        <f t="shared" si="4"/>
        <v>98.46771251368114</v>
      </c>
      <c r="N10" s="13">
        <f>+'[3]ENERO-DICIEM POB DANE'!N10</f>
        <v>8360</v>
      </c>
      <c r="O10" s="34">
        <f t="shared" si="5"/>
        <v>101.66605861607685</v>
      </c>
      <c r="P10" s="35">
        <v>7238</v>
      </c>
      <c r="Q10" s="14">
        <f>+'[3]ENERO-DICIEM POB DANE'!Q10</f>
        <v>7503</v>
      </c>
      <c r="R10" s="73">
        <f t="shared" si="6"/>
        <v>103.66123238463663</v>
      </c>
      <c r="S10" s="13">
        <f>+'[3]ENERO-DICIEM POB DANE'!S10</f>
        <v>6723</v>
      </c>
      <c r="T10" s="34">
        <f aca="true" t="shared" si="8" ref="T10:T29">+S10*100/P10</f>
        <v>92.88477479966842</v>
      </c>
      <c r="U10" s="74">
        <f>+'[3]ENERO-DICIEM POB DANE'!U10</f>
        <v>4560</v>
      </c>
      <c r="V10" s="33">
        <f t="shared" si="7"/>
        <v>63.00082895827577</v>
      </c>
      <c r="W10" s="13">
        <f>+'[3]ENERO-DICIEM POB DANE'!W10</f>
        <v>4442</v>
      </c>
      <c r="X10" s="34">
        <f aca="true" t="shared" si="9" ref="X10:X29">+W10*100/P10</f>
        <v>61.37054434926775</v>
      </c>
    </row>
    <row r="11" spans="1:24" ht="19.5" customHeight="1">
      <c r="A11" s="11">
        <v>3</v>
      </c>
      <c r="B11" s="12" t="s">
        <v>8</v>
      </c>
      <c r="C11" s="13">
        <v>1367</v>
      </c>
      <c r="D11" s="14">
        <f>+'[3]ENERO-DICIEM POB DANE'!D11</f>
        <v>1197</v>
      </c>
      <c r="E11" s="32">
        <f t="shared" si="0"/>
        <v>87.56400877834675</v>
      </c>
      <c r="F11" s="14">
        <f>+'[3]ENERO-DICIEM POB DANE'!F11</f>
        <v>1210</v>
      </c>
      <c r="G11" s="32">
        <f t="shared" si="1"/>
        <v>88.51499634235552</v>
      </c>
      <c r="H11" s="14">
        <f>+'[3]ENERO-DICIEM POB DANE'!H11</f>
        <v>21</v>
      </c>
      <c r="I11" s="32">
        <f t="shared" si="2"/>
        <v>1.5362106803218727</v>
      </c>
      <c r="J11" s="14">
        <f>+'[3]ENERO-DICIEM POB DANE'!J11</f>
        <v>1213</v>
      </c>
      <c r="K11" s="33">
        <f t="shared" si="3"/>
        <v>88.73445501097294</v>
      </c>
      <c r="L11" s="14">
        <f>+'[3]ENERO-DICIEM POB DANE'!L11</f>
        <v>1210</v>
      </c>
      <c r="M11" s="34">
        <f t="shared" si="4"/>
        <v>88.51499634235552</v>
      </c>
      <c r="N11" s="13">
        <f>+'[3]ENERO-DICIEM POB DANE'!N11</f>
        <v>1126</v>
      </c>
      <c r="O11" s="34">
        <f t="shared" si="5"/>
        <v>82.37015362106803</v>
      </c>
      <c r="P11" s="35">
        <v>1432</v>
      </c>
      <c r="Q11" s="14">
        <f>+'[3]ENERO-DICIEM POB DANE'!Q11</f>
        <v>1334</v>
      </c>
      <c r="R11" s="73">
        <f t="shared" si="6"/>
        <v>93.15642458100558</v>
      </c>
      <c r="S11" s="13">
        <f>+'[3]ENERO-DICIEM POB DANE'!S11</f>
        <v>1274</v>
      </c>
      <c r="T11" s="34">
        <f t="shared" si="8"/>
        <v>88.96648044692738</v>
      </c>
      <c r="U11" s="74">
        <f>+'[3]ENERO-DICIEM POB DANE'!U11</f>
        <v>1111</v>
      </c>
      <c r="V11" s="33">
        <f t="shared" si="7"/>
        <v>77.58379888268156</v>
      </c>
      <c r="W11" s="13">
        <f>+'[3]ENERO-DICIEM POB DANE'!W11</f>
        <v>1000</v>
      </c>
      <c r="X11" s="34">
        <f t="shared" si="9"/>
        <v>69.83240223463687</v>
      </c>
    </row>
    <row r="12" spans="1:24" ht="19.5" customHeight="1">
      <c r="A12" s="11">
        <v>4</v>
      </c>
      <c r="B12" s="12" t="s">
        <v>9</v>
      </c>
      <c r="C12" s="13">
        <v>5924</v>
      </c>
      <c r="D12" s="14">
        <f>+'[3]ENERO-DICIEM POB DANE'!D12</f>
        <v>5785</v>
      </c>
      <c r="E12" s="32">
        <f t="shared" si="0"/>
        <v>97.65361242403782</v>
      </c>
      <c r="F12" s="14">
        <f>+'[3]ENERO-DICIEM POB DANE'!F12</f>
        <v>5766</v>
      </c>
      <c r="G12" s="32">
        <f t="shared" si="1"/>
        <v>97.33288318703579</v>
      </c>
      <c r="H12" s="14">
        <f>+'[3]ENERO-DICIEM POB DANE'!H12</f>
        <v>11817</v>
      </c>
      <c r="I12" s="32">
        <f t="shared" si="2"/>
        <v>199.47670492910197</v>
      </c>
      <c r="J12" s="14">
        <f>+'[3]ENERO-DICIEM POB DANE'!J12</f>
        <v>5796</v>
      </c>
      <c r="K12" s="33">
        <f t="shared" si="3"/>
        <v>97.83929777177583</v>
      </c>
      <c r="L12" s="14">
        <f>+'[3]ENERO-DICIEM POB DANE'!L12</f>
        <v>5766</v>
      </c>
      <c r="M12" s="34">
        <f t="shared" si="4"/>
        <v>97.33288318703579</v>
      </c>
      <c r="N12" s="13">
        <f>+'[3]ENERO-DICIEM POB DANE'!N12</f>
        <v>5282</v>
      </c>
      <c r="O12" s="34">
        <f t="shared" si="5"/>
        <v>89.16272788656313</v>
      </c>
      <c r="P12" s="35">
        <v>6016</v>
      </c>
      <c r="Q12" s="14">
        <f>+'[3]ENERO-DICIEM POB DANE'!Q12</f>
        <v>5985</v>
      </c>
      <c r="R12" s="73">
        <f t="shared" si="6"/>
        <v>99.48470744680851</v>
      </c>
      <c r="S12" s="13">
        <f>+'[3]ENERO-DICIEM POB DANE'!S12</f>
        <v>5782</v>
      </c>
      <c r="T12" s="34">
        <f t="shared" si="8"/>
        <v>96.11037234042553</v>
      </c>
      <c r="U12" s="74">
        <f>+'[3]ENERO-DICIEM POB DANE'!U12</f>
        <v>4265</v>
      </c>
      <c r="V12" s="33">
        <f t="shared" si="7"/>
        <v>70.89428191489361</v>
      </c>
      <c r="W12" s="13">
        <f>+'[3]ENERO-DICIEM POB DANE'!W12</f>
        <v>4193</v>
      </c>
      <c r="X12" s="34">
        <f t="shared" si="9"/>
        <v>69.69747340425532</v>
      </c>
    </row>
    <row r="13" spans="1:24" ht="19.5" customHeight="1">
      <c r="A13" s="11">
        <v>5</v>
      </c>
      <c r="B13" s="12" t="s">
        <v>10</v>
      </c>
      <c r="C13" s="13">
        <v>5779</v>
      </c>
      <c r="D13" s="14">
        <f>+'[3]ENERO-DICIEM POB DANE'!D13</f>
        <v>5540</v>
      </c>
      <c r="E13" s="32">
        <f t="shared" si="0"/>
        <v>95.86433639037895</v>
      </c>
      <c r="F13" s="14">
        <f>+'[3]ENERO-DICIEM POB DANE'!F13</f>
        <v>5538</v>
      </c>
      <c r="G13" s="32">
        <f t="shared" si="1"/>
        <v>95.82972832670012</v>
      </c>
      <c r="H13" s="14">
        <f>+'[3]ENERO-DICIEM POB DANE'!H13</f>
        <v>444</v>
      </c>
      <c r="I13" s="32">
        <f t="shared" si="2"/>
        <v>7.682990136701852</v>
      </c>
      <c r="J13" s="14">
        <f>+'[3]ENERO-DICIEM POB DANE'!J13</f>
        <v>5542</v>
      </c>
      <c r="K13" s="33">
        <f t="shared" si="3"/>
        <v>95.8989444540578</v>
      </c>
      <c r="L13" s="14">
        <f>+'[3]ENERO-DICIEM POB DANE'!L13</f>
        <v>5536</v>
      </c>
      <c r="M13" s="34">
        <f t="shared" si="4"/>
        <v>95.79512026302129</v>
      </c>
      <c r="N13" s="13">
        <f>+'[3]ENERO-DICIEM POB DANE'!N13</f>
        <v>5109</v>
      </c>
      <c r="O13" s="34">
        <f t="shared" si="5"/>
        <v>88.40629866758955</v>
      </c>
      <c r="P13" s="35">
        <v>6266</v>
      </c>
      <c r="Q13" s="14">
        <f>+'[3]ENERO-DICIEM POB DANE'!Q13</f>
        <v>5949</v>
      </c>
      <c r="R13" s="73">
        <f t="shared" si="6"/>
        <v>94.94095116501755</v>
      </c>
      <c r="S13" s="13">
        <f>+'[3]ENERO-DICIEM POB DANE'!S13</f>
        <v>5770</v>
      </c>
      <c r="T13" s="34">
        <f t="shared" si="8"/>
        <v>92.08426428343441</v>
      </c>
      <c r="U13" s="74">
        <f>+'[3]ENERO-DICIEM POB DANE'!U13</f>
        <v>3747</v>
      </c>
      <c r="V13" s="33">
        <f t="shared" si="7"/>
        <v>59.79891477816789</v>
      </c>
      <c r="W13" s="13">
        <f>+'[3]ENERO-DICIEM POB DANE'!W13</f>
        <v>3022</v>
      </c>
      <c r="X13" s="34">
        <f t="shared" si="9"/>
        <v>48.22853495052665</v>
      </c>
    </row>
    <row r="14" spans="1:24" ht="19.5" customHeight="1">
      <c r="A14" s="11">
        <v>6</v>
      </c>
      <c r="B14" s="12" t="s">
        <v>11</v>
      </c>
      <c r="C14" s="13">
        <v>3554</v>
      </c>
      <c r="D14" s="14">
        <f>+'[3]ENERO-DICIEM POB DANE'!D14</f>
        <v>3157</v>
      </c>
      <c r="E14" s="32">
        <f t="shared" si="0"/>
        <v>88.82948790095666</v>
      </c>
      <c r="F14" s="14">
        <f>+'[3]ENERO-DICIEM POB DANE'!F14</f>
        <v>3158</v>
      </c>
      <c r="G14" s="32">
        <f t="shared" si="1"/>
        <v>88.85762521102983</v>
      </c>
      <c r="H14" s="14">
        <f>+'[3]ENERO-DICIEM POB DANE'!H14</f>
        <v>4522</v>
      </c>
      <c r="I14" s="32">
        <f t="shared" si="2"/>
        <v>127.23691615081599</v>
      </c>
      <c r="J14" s="14">
        <f>+'[3]ENERO-DICIEM POB DANE'!J14</f>
        <v>3158</v>
      </c>
      <c r="K14" s="33">
        <f t="shared" si="3"/>
        <v>88.85762521102983</v>
      </c>
      <c r="L14" s="14">
        <f>+'[3]ENERO-DICIEM POB DANE'!L14</f>
        <v>3160</v>
      </c>
      <c r="M14" s="34">
        <f t="shared" si="4"/>
        <v>88.91389983117614</v>
      </c>
      <c r="N14" s="13">
        <f>+'[3]ENERO-DICIEM POB DANE'!N14</f>
        <v>3073</v>
      </c>
      <c r="O14" s="34">
        <f t="shared" si="5"/>
        <v>86.46595385481147</v>
      </c>
      <c r="P14" s="35">
        <v>3620</v>
      </c>
      <c r="Q14" s="14">
        <f>+'[3]ENERO-DICIEM POB DANE'!Q14</f>
        <v>3324</v>
      </c>
      <c r="R14" s="73">
        <f t="shared" si="6"/>
        <v>91.8232044198895</v>
      </c>
      <c r="S14" s="13">
        <f>+'[3]ENERO-DICIEM POB DANE'!S14</f>
        <v>3276</v>
      </c>
      <c r="T14" s="34">
        <f t="shared" si="8"/>
        <v>90.49723756906077</v>
      </c>
      <c r="U14" s="74">
        <f>+'[3]ENERO-DICIEM POB DANE'!U14</f>
        <v>2395</v>
      </c>
      <c r="V14" s="33">
        <f t="shared" si="7"/>
        <v>66.16022099447514</v>
      </c>
      <c r="W14" s="13">
        <f>+'[3]ENERO-DICIEM POB DANE'!W14</f>
        <v>2156</v>
      </c>
      <c r="X14" s="34">
        <f t="shared" si="9"/>
        <v>59.55801104972376</v>
      </c>
    </row>
    <row r="15" spans="1:24" ht="19.5" customHeight="1">
      <c r="A15" s="11">
        <v>7</v>
      </c>
      <c r="B15" s="12" t="s">
        <v>12</v>
      </c>
      <c r="C15" s="13">
        <v>8848</v>
      </c>
      <c r="D15" s="14">
        <f>+'[3]ENERO-DICIEM POB DANE'!D15</f>
        <v>8453</v>
      </c>
      <c r="E15" s="32">
        <f t="shared" si="0"/>
        <v>95.53571428571429</v>
      </c>
      <c r="F15" s="14">
        <f>+'[3]ENERO-DICIEM POB DANE'!F15</f>
        <v>8453</v>
      </c>
      <c r="G15" s="32">
        <f t="shared" si="1"/>
        <v>95.53571428571429</v>
      </c>
      <c r="H15" s="14">
        <f>+'[3]ENERO-DICIEM POB DANE'!H15</f>
        <v>2922</v>
      </c>
      <c r="I15" s="32">
        <f t="shared" si="2"/>
        <v>33.02441229656419</v>
      </c>
      <c r="J15" s="14">
        <f>+'[3]ENERO-DICIEM POB DANE'!J15</f>
        <v>8460</v>
      </c>
      <c r="K15" s="33">
        <f t="shared" si="3"/>
        <v>95.61482820976492</v>
      </c>
      <c r="L15" s="14">
        <f>+'[3]ENERO-DICIEM POB DANE'!L15</f>
        <v>8453</v>
      </c>
      <c r="M15" s="34">
        <f t="shared" si="4"/>
        <v>95.53571428571429</v>
      </c>
      <c r="N15" s="13">
        <f>+'[3]ENERO-DICIEM POB DANE'!N15</f>
        <v>7688</v>
      </c>
      <c r="O15" s="34">
        <f t="shared" si="5"/>
        <v>86.88969258589512</v>
      </c>
      <c r="P15" s="35">
        <v>9525</v>
      </c>
      <c r="Q15" s="14">
        <f>+'[3]ENERO-DICIEM POB DANE'!Q15</f>
        <v>9411</v>
      </c>
      <c r="R15" s="73">
        <f t="shared" si="6"/>
        <v>98.80314960629921</v>
      </c>
      <c r="S15" s="13">
        <f>+'[3]ENERO-DICIEM POB DANE'!S15</f>
        <v>9150</v>
      </c>
      <c r="T15" s="34">
        <f t="shared" si="8"/>
        <v>96.06299212598425</v>
      </c>
      <c r="U15" s="74">
        <f>+'[3]ENERO-DICIEM POB DANE'!U15</f>
        <v>6460</v>
      </c>
      <c r="V15" s="33">
        <f t="shared" si="7"/>
        <v>67.82152230971128</v>
      </c>
      <c r="W15" s="13">
        <f>+'[3]ENERO-DICIEM POB DANE'!W15</f>
        <v>4333</v>
      </c>
      <c r="X15" s="34">
        <f t="shared" si="9"/>
        <v>45.490813648293965</v>
      </c>
    </row>
    <row r="16" spans="1:24" ht="19.5" customHeight="1">
      <c r="A16" s="11">
        <v>8</v>
      </c>
      <c r="B16" s="12" t="s">
        <v>13</v>
      </c>
      <c r="C16" s="13">
        <v>14830</v>
      </c>
      <c r="D16" s="14">
        <f>+'[3]ENERO-DICIEM POB DANE'!D16</f>
        <v>13508</v>
      </c>
      <c r="E16" s="32">
        <f t="shared" si="0"/>
        <v>91.0856372218476</v>
      </c>
      <c r="F16" s="14">
        <f>+'[3]ENERO-DICIEM POB DANE'!F16</f>
        <v>13509</v>
      </c>
      <c r="G16" s="32">
        <f t="shared" si="1"/>
        <v>91.09238031018207</v>
      </c>
      <c r="H16" s="14">
        <f>+'[3]ENERO-DICIEM POB DANE'!H16</f>
        <v>10759</v>
      </c>
      <c r="I16" s="32">
        <f t="shared" si="2"/>
        <v>72.54888739042481</v>
      </c>
      <c r="J16" s="14">
        <f>+'[3]ENERO-DICIEM POB DANE'!J16</f>
        <v>13507</v>
      </c>
      <c r="K16" s="33">
        <f t="shared" si="3"/>
        <v>91.07889413351315</v>
      </c>
      <c r="L16" s="14">
        <f>+'[3]ENERO-DICIEM POB DANE'!L16</f>
        <v>13509</v>
      </c>
      <c r="M16" s="34">
        <f t="shared" si="4"/>
        <v>91.09238031018207</v>
      </c>
      <c r="N16" s="13">
        <f>+'[3]ENERO-DICIEM POB DANE'!N16</f>
        <v>13188</v>
      </c>
      <c r="O16" s="34">
        <f t="shared" si="5"/>
        <v>88.92784895482131</v>
      </c>
      <c r="P16" s="35">
        <v>14267</v>
      </c>
      <c r="Q16" s="14">
        <f>+'[3]ENERO-DICIEM POB DANE'!Q16</f>
        <v>13691</v>
      </c>
      <c r="R16" s="73">
        <f t="shared" si="6"/>
        <v>95.9627111516086</v>
      </c>
      <c r="S16" s="13">
        <f>+'[3]ENERO-DICIEM POB DANE'!S16</f>
        <v>12733</v>
      </c>
      <c r="T16" s="34">
        <f t="shared" si="8"/>
        <v>89.24791476834653</v>
      </c>
      <c r="U16" s="74">
        <f>+'[3]ENERO-DICIEM POB DANE'!U16</f>
        <v>10245</v>
      </c>
      <c r="V16" s="33">
        <f t="shared" si="7"/>
        <v>71.80906988154483</v>
      </c>
      <c r="W16" s="13">
        <f>+'[3]ENERO-DICIEM POB DANE'!W16</f>
        <v>8276</v>
      </c>
      <c r="X16" s="34">
        <f t="shared" si="9"/>
        <v>58.00799046751244</v>
      </c>
    </row>
    <row r="17" spans="1:24" ht="19.5" customHeight="1">
      <c r="A17" s="11">
        <v>9</v>
      </c>
      <c r="B17" s="12" t="s">
        <v>14</v>
      </c>
      <c r="C17" s="13">
        <v>6244</v>
      </c>
      <c r="D17" s="14">
        <f>+'[3]ENERO-DICIEM POB DANE'!D17</f>
        <v>5951</v>
      </c>
      <c r="E17" s="32">
        <f t="shared" si="0"/>
        <v>95.30749519538757</v>
      </c>
      <c r="F17" s="14">
        <f>+'[3]ENERO-DICIEM POB DANE'!F17</f>
        <v>5945</v>
      </c>
      <c r="G17" s="32">
        <f t="shared" si="1"/>
        <v>95.21140294682895</v>
      </c>
      <c r="H17" s="14">
        <f>+'[3]ENERO-DICIEM POB DANE'!H17</f>
        <v>1856</v>
      </c>
      <c r="I17" s="32">
        <f t="shared" si="2"/>
        <v>29.72453555413197</v>
      </c>
      <c r="J17" s="14">
        <f>+'[3]ENERO-DICIEM POB DANE'!J17</f>
        <v>5966</v>
      </c>
      <c r="K17" s="33">
        <f t="shared" si="3"/>
        <v>95.54772581678411</v>
      </c>
      <c r="L17" s="14">
        <f>+'[3]ENERO-DICIEM POB DANE'!L17</f>
        <v>5945</v>
      </c>
      <c r="M17" s="34">
        <f t="shared" si="4"/>
        <v>95.21140294682895</v>
      </c>
      <c r="N17" s="13">
        <f>+'[3]ENERO-DICIEM POB DANE'!N17</f>
        <v>5922</v>
      </c>
      <c r="O17" s="34">
        <f t="shared" si="5"/>
        <v>94.84304932735427</v>
      </c>
      <c r="P17" s="35">
        <v>6317</v>
      </c>
      <c r="Q17" s="14">
        <f>+'[3]ENERO-DICIEM POB DANE'!Q17</f>
        <v>6287</v>
      </c>
      <c r="R17" s="73">
        <f t="shared" si="6"/>
        <v>99.52509102422036</v>
      </c>
      <c r="S17" s="13">
        <f>+'[3]ENERO-DICIEM POB DANE'!S17</f>
        <v>5961</v>
      </c>
      <c r="T17" s="34">
        <f t="shared" si="8"/>
        <v>94.36441348741491</v>
      </c>
      <c r="U17" s="74">
        <f>+'[3]ENERO-DICIEM POB DANE'!U17</f>
        <v>4741</v>
      </c>
      <c r="V17" s="33">
        <f t="shared" si="7"/>
        <v>75.05144847237612</v>
      </c>
      <c r="W17" s="13">
        <f>+'[3]ENERO-DICIEM POB DANE'!W17</f>
        <v>3759</v>
      </c>
      <c r="X17" s="34">
        <f t="shared" si="9"/>
        <v>59.506094665189174</v>
      </c>
    </row>
    <row r="18" spans="1:24" ht="19.5" customHeight="1">
      <c r="A18" s="11">
        <v>10</v>
      </c>
      <c r="B18" s="12" t="s">
        <v>15</v>
      </c>
      <c r="C18" s="13">
        <v>8585</v>
      </c>
      <c r="D18" s="14">
        <f>+'[3]ENERO-DICIEM POB DANE'!D18</f>
        <v>8231</v>
      </c>
      <c r="E18" s="32">
        <f t="shared" si="0"/>
        <v>95.87652882935352</v>
      </c>
      <c r="F18" s="14">
        <f>+'[3]ENERO-DICIEM POB DANE'!F18</f>
        <v>8223</v>
      </c>
      <c r="G18" s="32">
        <f t="shared" si="1"/>
        <v>95.78334304018637</v>
      </c>
      <c r="H18" s="14">
        <f>+'[3]ENERO-DICIEM POB DANE'!H18</f>
        <v>4946</v>
      </c>
      <c r="I18" s="32">
        <f t="shared" si="2"/>
        <v>57.61211415259173</v>
      </c>
      <c r="J18" s="14">
        <f>+'[3]ENERO-DICIEM POB DANE'!J18</f>
        <v>8223</v>
      </c>
      <c r="K18" s="33">
        <f t="shared" si="3"/>
        <v>95.78334304018637</v>
      </c>
      <c r="L18" s="14">
        <f>+'[3]ENERO-DICIEM POB DANE'!L18</f>
        <v>8223</v>
      </c>
      <c r="M18" s="34">
        <f t="shared" si="4"/>
        <v>95.78334304018637</v>
      </c>
      <c r="N18" s="13">
        <f>+'[3]ENERO-DICIEM POB DANE'!N18</f>
        <v>7764</v>
      </c>
      <c r="O18" s="34">
        <f t="shared" si="5"/>
        <v>90.43680838672103</v>
      </c>
      <c r="P18" s="35">
        <v>8406</v>
      </c>
      <c r="Q18" s="14">
        <f>+'[3]ENERO-DICIEM POB DANE'!Q18</f>
        <v>8519</v>
      </c>
      <c r="R18" s="73">
        <f t="shared" si="6"/>
        <v>101.34427789674042</v>
      </c>
      <c r="S18" s="13">
        <f>+'[3]ENERO-DICIEM POB DANE'!S18</f>
        <v>8396</v>
      </c>
      <c r="T18" s="34">
        <f t="shared" si="8"/>
        <v>99.88103735427076</v>
      </c>
      <c r="U18" s="74">
        <f>+'[3]ENERO-DICIEM POB DANE'!U18</f>
        <v>6362</v>
      </c>
      <c r="V18" s="33">
        <f t="shared" si="7"/>
        <v>75.68403521294313</v>
      </c>
      <c r="W18" s="13">
        <f>+'[3]ENERO-DICIEM POB DANE'!W18</f>
        <v>5441</v>
      </c>
      <c r="X18" s="34">
        <f t="shared" si="9"/>
        <v>64.72757554128003</v>
      </c>
    </row>
    <row r="19" spans="1:24" ht="19.5" customHeight="1">
      <c r="A19" s="11">
        <v>11</v>
      </c>
      <c r="B19" s="12" t="s">
        <v>16</v>
      </c>
      <c r="C19" s="13">
        <v>10743</v>
      </c>
      <c r="D19" s="14">
        <f>+'[3]ENERO-DICIEM POB DANE'!D19</f>
        <v>9668</v>
      </c>
      <c r="E19" s="32">
        <f t="shared" si="0"/>
        <v>89.99348412920041</v>
      </c>
      <c r="F19" s="14">
        <f>+'[3]ENERO-DICIEM POB DANE'!F19</f>
        <v>9668</v>
      </c>
      <c r="G19" s="32">
        <f t="shared" si="1"/>
        <v>89.99348412920041</v>
      </c>
      <c r="H19" s="14">
        <f>+'[3]ENERO-DICIEM POB DANE'!H19</f>
        <v>6120</v>
      </c>
      <c r="I19" s="32">
        <f t="shared" si="2"/>
        <v>56.967327562133484</v>
      </c>
      <c r="J19" s="14">
        <f>+'[3]ENERO-DICIEM POB DANE'!J19</f>
        <v>9528</v>
      </c>
      <c r="K19" s="33">
        <f t="shared" si="3"/>
        <v>88.69030996928232</v>
      </c>
      <c r="L19" s="14">
        <f>+'[3]ENERO-DICIEM POB DANE'!L19</f>
        <v>9668</v>
      </c>
      <c r="M19" s="34">
        <f t="shared" si="4"/>
        <v>89.99348412920041</v>
      </c>
      <c r="N19" s="13">
        <f>+'[3]ENERO-DICIEM POB DANE'!N19</f>
        <v>9190</v>
      </c>
      <c r="O19" s="34">
        <f t="shared" si="5"/>
        <v>85.5440752117658</v>
      </c>
      <c r="P19" s="35">
        <v>10950</v>
      </c>
      <c r="Q19" s="14">
        <f>+'[3]ENERO-DICIEM POB DANE'!Q19</f>
        <v>10275</v>
      </c>
      <c r="R19" s="73">
        <f t="shared" si="6"/>
        <v>93.83561643835617</v>
      </c>
      <c r="S19" s="13">
        <f>+'[3]ENERO-DICIEM POB DANE'!S19</f>
        <v>9932</v>
      </c>
      <c r="T19" s="34">
        <f t="shared" si="8"/>
        <v>90.70319634703196</v>
      </c>
      <c r="U19" s="74">
        <f>+'[3]ENERO-DICIEM POB DANE'!U19</f>
        <v>7349</v>
      </c>
      <c r="V19" s="33">
        <f t="shared" si="7"/>
        <v>67.11415525114155</v>
      </c>
      <c r="W19" s="13">
        <f>+'[3]ENERO-DICIEM POB DANE'!W19</f>
        <v>5582</v>
      </c>
      <c r="X19" s="34">
        <f t="shared" si="9"/>
        <v>50.97716894977169</v>
      </c>
    </row>
    <row r="20" spans="1:24" ht="19.5" customHeight="1">
      <c r="A20" s="11">
        <v>12</v>
      </c>
      <c r="B20" s="12" t="s">
        <v>17</v>
      </c>
      <c r="C20" s="13">
        <v>4234</v>
      </c>
      <c r="D20" s="14">
        <f>+'[3]ENERO-DICIEM POB DANE'!D20</f>
        <v>3998</v>
      </c>
      <c r="E20" s="32">
        <f t="shared" si="0"/>
        <v>94.42607463391592</v>
      </c>
      <c r="F20" s="14">
        <f>+'[3]ENERO-DICIEM POB DANE'!F20</f>
        <v>3990</v>
      </c>
      <c r="G20" s="32">
        <f t="shared" si="1"/>
        <v>94.2371280113368</v>
      </c>
      <c r="H20" s="14">
        <f>+'[3]ENERO-DICIEM POB DANE'!H20</f>
        <v>10199</v>
      </c>
      <c r="I20" s="32">
        <f t="shared" si="2"/>
        <v>240.8833254605574</v>
      </c>
      <c r="J20" s="14">
        <f>+'[3]ENERO-DICIEM POB DANE'!J20</f>
        <v>3984</v>
      </c>
      <c r="K20" s="33">
        <f t="shared" si="3"/>
        <v>94.09541804440245</v>
      </c>
      <c r="L20" s="14">
        <f>+'[3]ENERO-DICIEM POB DANE'!L20</f>
        <v>3990</v>
      </c>
      <c r="M20" s="34">
        <f t="shared" si="4"/>
        <v>94.2371280113368</v>
      </c>
      <c r="N20" s="13">
        <f>+'[3]ENERO-DICIEM POB DANE'!N20</f>
        <v>4292</v>
      </c>
      <c r="O20" s="34">
        <f t="shared" si="5"/>
        <v>101.36986301369863</v>
      </c>
      <c r="P20" s="35">
        <v>4001</v>
      </c>
      <c r="Q20" s="14">
        <f>+'[3]ENERO-DICIEM POB DANE'!Q20</f>
        <v>3877</v>
      </c>
      <c r="R20" s="73">
        <f t="shared" si="6"/>
        <v>96.90077480629843</v>
      </c>
      <c r="S20" s="13">
        <f>+'[3]ENERO-DICIEM POB DANE'!S20</f>
        <v>3814</v>
      </c>
      <c r="T20" s="34">
        <f t="shared" si="8"/>
        <v>95.32616845788553</v>
      </c>
      <c r="U20" s="74">
        <f>+'[3]ENERO-DICIEM POB DANE'!U20</f>
        <v>2740</v>
      </c>
      <c r="V20" s="33">
        <f t="shared" si="7"/>
        <v>68.48287928017996</v>
      </c>
      <c r="W20" s="13">
        <f>+'[3]ENERO-DICIEM POB DANE'!W20</f>
        <v>1941</v>
      </c>
      <c r="X20" s="34">
        <f t="shared" si="9"/>
        <v>48.51287178205449</v>
      </c>
    </row>
    <row r="21" spans="1:24" ht="19.5" customHeight="1">
      <c r="A21" s="11">
        <v>13</v>
      </c>
      <c r="B21" s="12" t="s">
        <v>18</v>
      </c>
      <c r="C21" s="13">
        <v>3352</v>
      </c>
      <c r="D21" s="14">
        <f>+'[3]ENERO-DICIEM POB DANE'!D21</f>
        <v>2934</v>
      </c>
      <c r="E21" s="32">
        <f t="shared" si="0"/>
        <v>87.52983293556086</v>
      </c>
      <c r="F21" s="14">
        <f>+'[3]ENERO-DICIEM POB DANE'!F21</f>
        <v>2942</v>
      </c>
      <c r="G21" s="32">
        <f t="shared" si="1"/>
        <v>87.76849642004774</v>
      </c>
      <c r="H21" s="14">
        <f>+'[3]ENERO-DICIEM POB DANE'!H21</f>
        <v>23088</v>
      </c>
      <c r="I21" s="32">
        <f t="shared" si="2"/>
        <v>688.782816229117</v>
      </c>
      <c r="J21" s="14">
        <f>+'[3]ENERO-DICIEM POB DANE'!J21</f>
        <v>2914</v>
      </c>
      <c r="K21" s="33">
        <f t="shared" si="3"/>
        <v>86.93317422434367</v>
      </c>
      <c r="L21" s="14">
        <f>+'[3]ENERO-DICIEM POB DANE'!L21</f>
        <v>2942</v>
      </c>
      <c r="M21" s="34">
        <f t="shared" si="4"/>
        <v>87.76849642004774</v>
      </c>
      <c r="N21" s="13">
        <f>+'[3]ENERO-DICIEM POB DANE'!N21</f>
        <v>2998</v>
      </c>
      <c r="O21" s="34">
        <f t="shared" si="5"/>
        <v>89.43914081145584</v>
      </c>
      <c r="P21" s="35">
        <v>3516</v>
      </c>
      <c r="Q21" s="14">
        <f>+'[3]ENERO-DICIEM POB DANE'!Q21</f>
        <v>3120</v>
      </c>
      <c r="R21" s="73">
        <f t="shared" si="6"/>
        <v>88.73720136518772</v>
      </c>
      <c r="S21" s="13">
        <f>+'[3]ENERO-DICIEM POB DANE'!S21</f>
        <v>3060</v>
      </c>
      <c r="T21" s="34">
        <f t="shared" si="8"/>
        <v>87.03071672354949</v>
      </c>
      <c r="U21" s="74">
        <f>+'[3]ENERO-DICIEM POB DANE'!U21</f>
        <v>2428</v>
      </c>
      <c r="V21" s="33">
        <f t="shared" si="7"/>
        <v>69.05574516496019</v>
      </c>
      <c r="W21" s="13">
        <f>+'[3]ENERO-DICIEM POB DANE'!W21</f>
        <v>1895</v>
      </c>
      <c r="X21" s="34">
        <f t="shared" si="9"/>
        <v>53.89647326507395</v>
      </c>
    </row>
    <row r="22" spans="1:24" ht="19.5" customHeight="1">
      <c r="A22" s="11">
        <v>14</v>
      </c>
      <c r="B22" s="12" t="s">
        <v>19</v>
      </c>
      <c r="C22" s="13">
        <v>1429</v>
      </c>
      <c r="D22" s="14">
        <f>+'[3]ENERO-DICIEM POB DANE'!D22</f>
        <v>1000</v>
      </c>
      <c r="E22" s="32">
        <f t="shared" si="0"/>
        <v>69.97900629811056</v>
      </c>
      <c r="F22" s="14">
        <f>+'[3]ENERO-DICIEM POB DANE'!F22</f>
        <v>1002</v>
      </c>
      <c r="G22" s="32">
        <f t="shared" si="1"/>
        <v>70.11896431070679</v>
      </c>
      <c r="H22" s="14">
        <f>+'[3]ENERO-DICIEM POB DANE'!H22</f>
        <v>4906</v>
      </c>
      <c r="I22" s="32">
        <f t="shared" si="2"/>
        <v>343.31700489853046</v>
      </c>
      <c r="J22" s="14">
        <f>+'[3]ENERO-DICIEM POB DANE'!J22</f>
        <v>980</v>
      </c>
      <c r="K22" s="33">
        <f t="shared" si="3"/>
        <v>68.57942617214836</v>
      </c>
      <c r="L22" s="14">
        <f>+'[3]ENERO-DICIEM POB DANE'!L22</f>
        <v>1002</v>
      </c>
      <c r="M22" s="34">
        <f t="shared" si="4"/>
        <v>70.11896431070679</v>
      </c>
      <c r="N22" s="13">
        <f>+'[3]ENERO-DICIEM POB DANE'!N22</f>
        <v>930</v>
      </c>
      <c r="O22" s="34">
        <f t="shared" si="5"/>
        <v>65.08047585724283</v>
      </c>
      <c r="P22" s="35">
        <v>1445</v>
      </c>
      <c r="Q22" s="14">
        <f>+'[3]ENERO-DICIEM POB DANE'!Q22</f>
        <v>1001</v>
      </c>
      <c r="R22" s="73">
        <f t="shared" si="6"/>
        <v>69.27335640138408</v>
      </c>
      <c r="S22" s="13">
        <f>+'[3]ENERO-DICIEM POB DANE'!S22</f>
        <v>942</v>
      </c>
      <c r="T22" s="34">
        <f t="shared" si="8"/>
        <v>65.19031141868513</v>
      </c>
      <c r="U22" s="74">
        <f>+'[3]ENERO-DICIEM POB DANE'!U22</f>
        <v>799</v>
      </c>
      <c r="V22" s="33">
        <f t="shared" si="7"/>
        <v>55.294117647058826</v>
      </c>
      <c r="W22" s="13">
        <f>+'[3]ENERO-DICIEM POB DANE'!W22</f>
        <v>738</v>
      </c>
      <c r="X22" s="34">
        <f t="shared" si="9"/>
        <v>51.07266435986159</v>
      </c>
    </row>
    <row r="23" spans="1:24" ht="19.5" customHeight="1">
      <c r="A23" s="11">
        <v>15</v>
      </c>
      <c r="B23" s="12" t="s">
        <v>20</v>
      </c>
      <c r="C23" s="13">
        <v>3106</v>
      </c>
      <c r="D23" s="14">
        <f>+'[3]ENERO-DICIEM POB DANE'!D23</f>
        <v>2708</v>
      </c>
      <c r="E23" s="32">
        <f t="shared" si="0"/>
        <v>87.18609143593045</v>
      </c>
      <c r="F23" s="14">
        <f>+'[3]ENERO-DICIEM POB DANE'!F23</f>
        <v>2711</v>
      </c>
      <c r="G23" s="32">
        <f t="shared" si="1"/>
        <v>87.28267868641339</v>
      </c>
      <c r="H23" s="14">
        <f>+'[3]ENERO-DICIEM POB DANE'!H23</f>
        <v>1</v>
      </c>
      <c r="I23" s="32">
        <f t="shared" si="2"/>
        <v>0.03219575016097875</v>
      </c>
      <c r="J23" s="14">
        <f>+'[3]ENERO-DICIEM POB DANE'!J23</f>
        <v>2712</v>
      </c>
      <c r="K23" s="33">
        <f t="shared" si="3"/>
        <v>87.31487443657437</v>
      </c>
      <c r="L23" s="14">
        <f>+'[3]ENERO-DICIEM POB DANE'!L23</f>
        <v>2711</v>
      </c>
      <c r="M23" s="34">
        <f t="shared" si="4"/>
        <v>87.28267868641339</v>
      </c>
      <c r="N23" s="13">
        <f>+'[3]ENERO-DICIEM POB DANE'!N23</f>
        <v>2519</v>
      </c>
      <c r="O23" s="34">
        <f t="shared" si="5"/>
        <v>81.10109465550548</v>
      </c>
      <c r="P23" s="35">
        <v>2886</v>
      </c>
      <c r="Q23" s="14">
        <f>+'[3]ENERO-DICIEM POB DANE'!Q23</f>
        <v>2662</v>
      </c>
      <c r="R23" s="73">
        <f t="shared" si="6"/>
        <v>92.23839223839224</v>
      </c>
      <c r="S23" s="13">
        <f>+'[3]ENERO-DICIEM POB DANE'!S23</f>
        <v>2614</v>
      </c>
      <c r="T23" s="34">
        <f t="shared" si="8"/>
        <v>90.57519057519058</v>
      </c>
      <c r="U23" s="74">
        <f>+'[3]ENERO-DICIEM POB DANE'!U23</f>
        <v>1877</v>
      </c>
      <c r="V23" s="33">
        <f t="shared" si="7"/>
        <v>65.03811503811504</v>
      </c>
      <c r="W23" s="13">
        <f>+'[3]ENERO-DICIEM POB DANE'!W23</f>
        <v>1327</v>
      </c>
      <c r="X23" s="34">
        <f t="shared" si="9"/>
        <v>45.98059598059598</v>
      </c>
    </row>
    <row r="24" spans="1:24" ht="19.5" customHeight="1">
      <c r="A24" s="11">
        <v>16</v>
      </c>
      <c r="B24" s="12" t="s">
        <v>21</v>
      </c>
      <c r="C24" s="13">
        <v>5666</v>
      </c>
      <c r="D24" s="14">
        <f>+'[3]ENERO-DICIEM POB DANE'!D24</f>
        <v>5393</v>
      </c>
      <c r="E24" s="32">
        <f t="shared" si="0"/>
        <v>95.18178609248147</v>
      </c>
      <c r="F24" s="14">
        <f>+'[3]ENERO-DICIEM POB DANE'!F24</f>
        <v>5394</v>
      </c>
      <c r="G24" s="32">
        <f t="shared" si="1"/>
        <v>95.19943522767385</v>
      </c>
      <c r="H24" s="14">
        <f>+'[3]ENERO-DICIEM POB DANE'!H24</f>
        <v>5154</v>
      </c>
      <c r="I24" s="32">
        <f t="shared" si="2"/>
        <v>90.96364278150371</v>
      </c>
      <c r="J24" s="14">
        <f>+'[3]ENERO-DICIEM POB DANE'!J24</f>
        <v>5392</v>
      </c>
      <c r="K24" s="33">
        <f t="shared" si="3"/>
        <v>95.16413695728909</v>
      </c>
      <c r="L24" s="14">
        <f>+'[3]ENERO-DICIEM POB DANE'!L24</f>
        <v>5394</v>
      </c>
      <c r="M24" s="34">
        <f t="shared" si="4"/>
        <v>95.19943522767385</v>
      </c>
      <c r="N24" s="13">
        <f>+'[3]ENERO-DICIEM POB DANE'!N24</f>
        <v>5505</v>
      </c>
      <c r="O24" s="34">
        <f t="shared" si="5"/>
        <v>97.15848923402753</v>
      </c>
      <c r="P24" s="35">
        <v>5250</v>
      </c>
      <c r="Q24" s="14">
        <f>+'[3]ENERO-DICIEM POB DANE'!Q24</f>
        <v>5359</v>
      </c>
      <c r="R24" s="73">
        <f t="shared" si="6"/>
        <v>102.07619047619048</v>
      </c>
      <c r="S24" s="13">
        <f>+'[3]ENERO-DICIEM POB DANE'!S24</f>
        <v>5184</v>
      </c>
      <c r="T24" s="34">
        <f t="shared" si="8"/>
        <v>98.74285714285715</v>
      </c>
      <c r="U24" s="74">
        <f>+'[3]ENERO-DICIEM POB DANE'!U24</f>
        <v>3944</v>
      </c>
      <c r="V24" s="33">
        <f t="shared" si="7"/>
        <v>75.12380952380953</v>
      </c>
      <c r="W24" s="13">
        <f>+'[3]ENERO-DICIEM POB DANE'!W24</f>
        <v>3226</v>
      </c>
      <c r="X24" s="34">
        <f t="shared" si="9"/>
        <v>61.44761904761905</v>
      </c>
    </row>
    <row r="25" spans="1:24" ht="19.5" customHeight="1">
      <c r="A25" s="11">
        <v>17</v>
      </c>
      <c r="B25" s="12" t="s">
        <v>22</v>
      </c>
      <c r="C25" s="13">
        <v>168</v>
      </c>
      <c r="D25" s="14">
        <f>+'[3]ENERO-DICIEM POB DANE'!D25</f>
        <v>135</v>
      </c>
      <c r="E25" s="32">
        <f t="shared" si="0"/>
        <v>80.35714285714286</v>
      </c>
      <c r="F25" s="14">
        <f>+'[3]ENERO-DICIEM POB DANE'!F25</f>
        <v>140</v>
      </c>
      <c r="G25" s="32">
        <f t="shared" si="1"/>
        <v>83.33333333333333</v>
      </c>
      <c r="H25" s="14">
        <f>+'[3]ENERO-DICIEM POB DANE'!H25</f>
        <v>4</v>
      </c>
      <c r="I25" s="32">
        <f t="shared" si="2"/>
        <v>2.380952380952381</v>
      </c>
      <c r="J25" s="14">
        <f>+'[3]ENERO-DICIEM POB DANE'!J25</f>
        <v>140</v>
      </c>
      <c r="K25" s="33">
        <f t="shared" si="3"/>
        <v>83.33333333333333</v>
      </c>
      <c r="L25" s="14">
        <f>+'[3]ENERO-DICIEM POB DANE'!L25</f>
        <v>140</v>
      </c>
      <c r="M25" s="34">
        <f t="shared" si="4"/>
        <v>83.33333333333333</v>
      </c>
      <c r="N25" s="13">
        <f>+'[3]ENERO-DICIEM POB DANE'!N25</f>
        <v>119</v>
      </c>
      <c r="O25" s="34">
        <f t="shared" si="5"/>
        <v>70.83333333333333</v>
      </c>
      <c r="P25" s="35">
        <v>215</v>
      </c>
      <c r="Q25" s="14">
        <f>+'[3]ENERO-DICIEM POB DANE'!Q25</f>
        <v>171</v>
      </c>
      <c r="R25" s="73">
        <f t="shared" si="6"/>
        <v>79.53488372093024</v>
      </c>
      <c r="S25" s="13">
        <f>+'[3]ENERO-DICIEM POB DANE'!S25</f>
        <v>161</v>
      </c>
      <c r="T25" s="34">
        <f t="shared" si="8"/>
        <v>74.88372093023256</v>
      </c>
      <c r="U25" s="74">
        <f>+'[3]ENERO-DICIEM POB DANE'!U25</f>
        <v>143</v>
      </c>
      <c r="V25" s="33">
        <f t="shared" si="7"/>
        <v>66.51162790697674</v>
      </c>
      <c r="W25" s="13">
        <f>+'[3]ENERO-DICIEM POB DANE'!W25</f>
        <v>133</v>
      </c>
      <c r="X25" s="34">
        <f t="shared" si="9"/>
        <v>61.86046511627907</v>
      </c>
    </row>
    <row r="26" spans="1:24" ht="19.5" customHeight="1">
      <c r="A26" s="11">
        <v>18</v>
      </c>
      <c r="B26" s="12" t="s">
        <v>23</v>
      </c>
      <c r="C26" s="13">
        <v>7235</v>
      </c>
      <c r="D26" s="14">
        <f>+'[3]ENERO-DICIEM POB DANE'!D26</f>
        <v>7214</v>
      </c>
      <c r="E26" s="32">
        <f t="shared" si="0"/>
        <v>99.70974429854873</v>
      </c>
      <c r="F26" s="14">
        <f>+'[3]ENERO-DICIEM POB DANE'!F26</f>
        <v>7233</v>
      </c>
      <c r="G26" s="32">
        <f t="shared" si="1"/>
        <v>99.97235659986178</v>
      </c>
      <c r="H26" s="14">
        <f>+'[3]ENERO-DICIEM POB DANE'!H26</f>
        <v>4376</v>
      </c>
      <c r="I26" s="32">
        <f t="shared" si="2"/>
        <v>60.4837595024188</v>
      </c>
      <c r="J26" s="14">
        <f>+'[3]ENERO-DICIEM POB DANE'!J26</f>
        <v>7244</v>
      </c>
      <c r="K26" s="33">
        <f t="shared" si="3"/>
        <v>100.12439530062197</v>
      </c>
      <c r="L26" s="14">
        <f>+'[3]ENERO-DICIEM POB DANE'!L26</f>
        <v>7233</v>
      </c>
      <c r="M26" s="34">
        <f t="shared" si="4"/>
        <v>99.97235659986178</v>
      </c>
      <c r="N26" s="13">
        <f>+'[3]ENERO-DICIEM POB DANE'!N26</f>
        <v>6984</v>
      </c>
      <c r="O26" s="34">
        <f t="shared" si="5"/>
        <v>96.53075328265376</v>
      </c>
      <c r="P26" s="35">
        <v>7050</v>
      </c>
      <c r="Q26" s="14">
        <f>+'[3]ENERO-DICIEM POB DANE'!Q26</f>
        <v>7318</v>
      </c>
      <c r="R26" s="73">
        <f t="shared" si="6"/>
        <v>103.80141843971631</v>
      </c>
      <c r="S26" s="13">
        <f>+'[3]ENERO-DICIEM POB DANE'!S26</f>
        <v>7091</v>
      </c>
      <c r="T26" s="34">
        <f t="shared" si="8"/>
        <v>100.58156028368795</v>
      </c>
      <c r="U26" s="74">
        <f>+'[3]ENERO-DICIEM POB DANE'!U26</f>
        <v>5169</v>
      </c>
      <c r="V26" s="33">
        <f t="shared" si="7"/>
        <v>73.31914893617021</v>
      </c>
      <c r="W26" s="13">
        <f>+'[3]ENERO-DICIEM POB DANE'!W26</f>
        <v>3983</v>
      </c>
      <c r="X26" s="34">
        <f t="shared" si="9"/>
        <v>56.49645390070922</v>
      </c>
    </row>
    <row r="27" spans="1:24" ht="19.5" customHeight="1">
      <c r="A27" s="11">
        <v>19</v>
      </c>
      <c r="B27" s="12" t="s">
        <v>24</v>
      </c>
      <c r="C27" s="13">
        <v>11904</v>
      </c>
      <c r="D27" s="14">
        <f>+'[3]ENERO-DICIEM POB DANE'!D27</f>
        <v>11122</v>
      </c>
      <c r="E27" s="32">
        <f t="shared" si="0"/>
        <v>93.43077956989248</v>
      </c>
      <c r="F27" s="14">
        <f>+'[3]ENERO-DICIEM POB DANE'!F27</f>
        <v>11118</v>
      </c>
      <c r="G27" s="32">
        <f t="shared" si="1"/>
        <v>93.39717741935483</v>
      </c>
      <c r="H27" s="14">
        <f>+'[3]ENERO-DICIEM POB DANE'!H27</f>
        <v>8978</v>
      </c>
      <c r="I27" s="32">
        <f t="shared" si="2"/>
        <v>75.42002688172043</v>
      </c>
      <c r="J27" s="14">
        <f>+'[3]ENERO-DICIEM POB DANE'!J27</f>
        <v>11150</v>
      </c>
      <c r="K27" s="33">
        <f t="shared" si="3"/>
        <v>93.66599462365592</v>
      </c>
      <c r="L27" s="14">
        <f>+'[3]ENERO-DICIEM POB DANE'!L27</f>
        <v>11118</v>
      </c>
      <c r="M27" s="34">
        <f t="shared" si="4"/>
        <v>93.39717741935483</v>
      </c>
      <c r="N27" s="13">
        <f>+'[3]ENERO-DICIEM POB DANE'!N27</f>
        <v>10455</v>
      </c>
      <c r="O27" s="34">
        <f t="shared" si="5"/>
        <v>87.82762096774194</v>
      </c>
      <c r="P27" s="35">
        <v>12199</v>
      </c>
      <c r="Q27" s="14">
        <f>+'[3]ENERO-DICIEM POB DANE'!Q27</f>
        <v>11277</v>
      </c>
      <c r="R27" s="73">
        <f t="shared" si="6"/>
        <v>92.44200344290516</v>
      </c>
      <c r="S27" s="13">
        <f>+'[3]ENERO-DICIEM POB DANE'!S27</f>
        <v>10863</v>
      </c>
      <c r="T27" s="34">
        <f t="shared" si="8"/>
        <v>89.04828264611854</v>
      </c>
      <c r="U27" s="74">
        <f>+'[3]ENERO-DICIEM POB DANE'!U27</f>
        <v>8576</v>
      </c>
      <c r="V27" s="33">
        <f t="shared" si="7"/>
        <v>70.30084433150259</v>
      </c>
      <c r="W27" s="13">
        <f>+'[3]ENERO-DICIEM POB DANE'!W27</f>
        <v>6367</v>
      </c>
      <c r="X27" s="34">
        <f t="shared" si="9"/>
        <v>52.192802688744976</v>
      </c>
    </row>
    <row r="28" spans="1:24" ht="19.5" customHeight="1">
      <c r="A28" s="11">
        <v>20</v>
      </c>
      <c r="B28" s="12" t="s">
        <v>25</v>
      </c>
      <c r="C28" s="13">
        <v>60</v>
      </c>
      <c r="D28" s="15">
        <f>+'[3]ENERO-DICIEM POB DANE'!D28</f>
        <v>45</v>
      </c>
      <c r="E28" s="32">
        <f t="shared" si="0"/>
        <v>75</v>
      </c>
      <c r="F28" s="15">
        <f>+'[3]ENERO-DICIEM POB DANE'!F28</f>
        <v>45</v>
      </c>
      <c r="G28" s="32">
        <f t="shared" si="1"/>
        <v>75</v>
      </c>
      <c r="H28" s="15">
        <f>+'[3]ENERO-DICIEM POB DANE'!H28</f>
        <v>10</v>
      </c>
      <c r="I28" s="32">
        <f t="shared" si="2"/>
        <v>16.666666666666668</v>
      </c>
      <c r="J28" s="15">
        <f>+'[3]ENERO-DICIEM POB DANE'!J28</f>
        <v>45</v>
      </c>
      <c r="K28" s="33">
        <f t="shared" si="3"/>
        <v>75</v>
      </c>
      <c r="L28" s="15">
        <f>+'[3]ENERO-DICIEM POB DANE'!L28</f>
        <v>45</v>
      </c>
      <c r="M28" s="34">
        <f t="shared" si="4"/>
        <v>75</v>
      </c>
      <c r="N28" s="75">
        <f>+'[3]ENERO-DICIEM POB DANE'!N28</f>
        <v>43</v>
      </c>
      <c r="O28" s="76">
        <f t="shared" si="5"/>
        <v>71.66666666666667</v>
      </c>
      <c r="P28" s="35">
        <v>65</v>
      </c>
      <c r="Q28" s="15">
        <f>+'[3]ENERO-DICIEM POB DANE'!Q28</f>
        <v>52</v>
      </c>
      <c r="R28" s="73">
        <f t="shared" si="6"/>
        <v>80</v>
      </c>
      <c r="S28" s="75">
        <f>+'[3]ENERO-DICIEM POB DANE'!S28</f>
        <v>47</v>
      </c>
      <c r="T28" s="76">
        <f t="shared" si="8"/>
        <v>72.3076923076923</v>
      </c>
      <c r="U28" s="77">
        <f>+'[3]ENERO-DICIEM POB DANE'!U28</f>
        <v>54</v>
      </c>
      <c r="V28" s="33">
        <f t="shared" si="7"/>
        <v>83.07692307692308</v>
      </c>
      <c r="W28" s="75">
        <f>+'[3]ENERO-DICIEM POB DANE'!W28</f>
        <v>51</v>
      </c>
      <c r="X28" s="76">
        <f t="shared" si="9"/>
        <v>78.46153846153847</v>
      </c>
    </row>
    <row r="29" spans="1:24" s="19" customFormat="1" ht="17.25" customHeight="1">
      <c r="A29" s="55"/>
      <c r="B29" s="56" t="s">
        <v>26</v>
      </c>
      <c r="C29" s="57">
        <f>SUM(C9:C28)</f>
        <v>119681</v>
      </c>
      <c r="D29" s="58">
        <f>SUM(D9:D28)</f>
        <v>112683</v>
      </c>
      <c r="E29" s="59">
        <f t="shared" si="0"/>
        <v>94.15278949875085</v>
      </c>
      <c r="F29" s="60">
        <f>SUM(F9:F28)</f>
        <v>112699</v>
      </c>
      <c r="G29" s="59">
        <f t="shared" si="1"/>
        <v>94.16615837100292</v>
      </c>
      <c r="H29" s="60">
        <f>SUM(H9:H28)</f>
        <v>120969</v>
      </c>
      <c r="I29" s="59">
        <f t="shared" si="2"/>
        <v>101.07619421629164</v>
      </c>
      <c r="J29" s="60">
        <f>SUM(J9:J28)</f>
        <v>112276</v>
      </c>
      <c r="K29" s="59">
        <f t="shared" si="3"/>
        <v>93.81271881083882</v>
      </c>
      <c r="L29" s="60">
        <f>SUM(L9:L28)</f>
        <v>112699</v>
      </c>
      <c r="M29" s="59">
        <f t="shared" si="4"/>
        <v>94.16615837100292</v>
      </c>
      <c r="N29" s="60">
        <f>SUM(N9:N28)</f>
        <v>109371</v>
      </c>
      <c r="O29" s="59">
        <f t="shared" si="5"/>
        <v>91.38543294257234</v>
      </c>
      <c r="P29" s="61">
        <f>SUM(P9:P28)</f>
        <v>118994</v>
      </c>
      <c r="Q29" s="58">
        <f>SUM(Q9:Q28)</f>
        <v>116011</v>
      </c>
      <c r="R29" s="59">
        <f t="shared" si="6"/>
        <v>97.4931509151722</v>
      </c>
      <c r="S29" s="58">
        <f>SUM(S9:S28)</f>
        <v>111854</v>
      </c>
      <c r="T29" s="59">
        <f t="shared" si="8"/>
        <v>93.99969746373766</v>
      </c>
      <c r="U29" s="58">
        <f>SUM(U9:U28)</f>
        <v>83173</v>
      </c>
      <c r="V29" s="59">
        <f t="shared" si="7"/>
        <v>69.89680151940433</v>
      </c>
      <c r="W29" s="58">
        <f>SUM(W9:W28)</f>
        <v>67817</v>
      </c>
      <c r="X29" s="59">
        <f t="shared" si="9"/>
        <v>56.991949173907926</v>
      </c>
    </row>
    <row r="30" ht="17.25" customHeight="1">
      <c r="A30" s="62" t="s">
        <v>59</v>
      </c>
    </row>
    <row r="31" spans="1:24" ht="17.25" customHeight="1">
      <c r="A31" s="62"/>
      <c r="D31" s="78"/>
      <c r="E31" s="32"/>
      <c r="G31" s="32"/>
      <c r="I31" s="32"/>
      <c r="K31" s="32"/>
      <c r="M31" s="32"/>
      <c r="O31" s="32"/>
      <c r="R31" s="32"/>
      <c r="T31" s="32"/>
      <c r="V31" s="32"/>
      <c r="X31" s="32"/>
    </row>
    <row r="32" spans="2:4" ht="17.25" customHeight="1">
      <c r="B32" s="22"/>
      <c r="D32" s="79"/>
    </row>
    <row r="33" spans="3:8" ht="17.25" customHeight="1">
      <c r="C33" s="78"/>
      <c r="D33" s="40"/>
      <c r="H33" s="78"/>
    </row>
    <row r="34" ht="17.25" customHeight="1">
      <c r="D34" s="40"/>
    </row>
    <row r="35" ht="17.25" customHeight="1">
      <c r="D35" s="40"/>
    </row>
  </sheetData>
  <sheetProtection/>
  <mergeCells count="15">
    <mergeCell ref="U7:V7"/>
    <mergeCell ref="F7:G7"/>
    <mergeCell ref="J7:K7"/>
    <mergeCell ref="L7:M7"/>
    <mergeCell ref="N7:O7"/>
    <mergeCell ref="W7:X7"/>
    <mergeCell ref="A6:B8"/>
    <mergeCell ref="C6:C8"/>
    <mergeCell ref="D6:O6"/>
    <mergeCell ref="P6:P8"/>
    <mergeCell ref="Q6:X6"/>
    <mergeCell ref="D7:E7"/>
    <mergeCell ref="Q7:R7"/>
    <mergeCell ref="H7:I7"/>
    <mergeCell ref="S7:T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33"/>
  <sheetViews>
    <sheetView showGridLines="0" zoomScalePageLayoutView="0" workbookViewId="0" topLeftCell="A1">
      <pane xSplit="3" ySplit="8" topLeftCell="D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S29" sqref="S29"/>
    </sheetView>
  </sheetViews>
  <sheetFormatPr defaultColWidth="11.421875" defaultRowHeight="16.5" customHeight="1"/>
  <cols>
    <col min="1" max="1" width="3.00390625" style="3" customWidth="1"/>
    <col min="2" max="2" width="19.7109375" style="3" customWidth="1"/>
    <col min="3" max="3" width="11.140625" style="3" customWidth="1"/>
    <col min="4" max="4" width="9.140625" style="3" customWidth="1"/>
    <col min="5" max="5" width="8.7109375" style="3" customWidth="1"/>
    <col min="6" max="6" width="8.57421875" style="3" customWidth="1"/>
    <col min="7" max="7" width="8.7109375" style="3" customWidth="1"/>
    <col min="8" max="8" width="8.8515625" style="3" customWidth="1"/>
    <col min="9" max="15" width="8.7109375" style="3" customWidth="1"/>
    <col min="16" max="16" width="10.8515625" style="3" customWidth="1"/>
    <col min="17" max="22" width="8.7109375" style="3" customWidth="1"/>
    <col min="23" max="23" width="9.140625" style="3" customWidth="1"/>
    <col min="24" max="24" width="8.57421875" style="3" customWidth="1"/>
    <col min="25" max="25" width="11.421875" style="3" customWidth="1"/>
    <col min="26" max="27" width="9.421875" style="3" customWidth="1"/>
    <col min="28" max="16384" width="11.421875" style="3" customWidth="1"/>
  </cols>
  <sheetData>
    <row r="1" spans="1:22" ht="18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8.75" customHeight="1">
      <c r="A2" s="64" t="s">
        <v>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8.75" customHeight="1">
      <c r="A3" s="65" t="s">
        <v>70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8.75" customHeight="1">
      <c r="A4" s="67" t="s">
        <v>71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65" t="s">
        <v>3</v>
      </c>
      <c r="B6" s="166"/>
      <c r="C6" s="171" t="s">
        <v>4</v>
      </c>
      <c r="D6" s="181" t="s">
        <v>30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174" t="s">
        <v>31</v>
      </c>
      <c r="Q6" s="177" t="s">
        <v>49</v>
      </c>
      <c r="R6" s="178"/>
      <c r="S6" s="178"/>
      <c r="T6" s="178"/>
      <c r="U6" s="178"/>
      <c r="V6" s="178"/>
      <c r="W6" s="178"/>
      <c r="X6" s="179"/>
      <c r="Y6" s="174" t="s">
        <v>72</v>
      </c>
      <c r="Z6" s="177" t="s">
        <v>73</v>
      </c>
      <c r="AA6" s="179"/>
    </row>
    <row r="7" spans="1:27" ht="21" customHeight="1">
      <c r="A7" s="167"/>
      <c r="B7" s="168"/>
      <c r="C7" s="172"/>
      <c r="D7" s="160" t="s">
        <v>33</v>
      </c>
      <c r="E7" s="161"/>
      <c r="F7" s="160" t="s">
        <v>34</v>
      </c>
      <c r="G7" s="161"/>
      <c r="H7" s="160" t="s">
        <v>35</v>
      </c>
      <c r="I7" s="161"/>
      <c r="J7" s="160" t="s">
        <v>36</v>
      </c>
      <c r="K7" s="161"/>
      <c r="L7" s="160" t="s">
        <v>64</v>
      </c>
      <c r="M7" s="161"/>
      <c r="N7" s="160" t="s">
        <v>65</v>
      </c>
      <c r="O7" s="161"/>
      <c r="P7" s="175"/>
      <c r="Q7" s="160" t="s">
        <v>50</v>
      </c>
      <c r="R7" s="161"/>
      <c r="S7" s="160" t="s">
        <v>66</v>
      </c>
      <c r="T7" s="161"/>
      <c r="U7" s="160" t="s">
        <v>51</v>
      </c>
      <c r="V7" s="161"/>
      <c r="W7" s="160" t="s">
        <v>58</v>
      </c>
      <c r="X7" s="180"/>
      <c r="Y7" s="175"/>
      <c r="Z7" s="160" t="s">
        <v>50</v>
      </c>
      <c r="AA7" s="161"/>
    </row>
    <row r="8" spans="1:27" ht="23.25" customHeight="1">
      <c r="A8" s="169"/>
      <c r="B8" s="170"/>
      <c r="C8" s="173"/>
      <c r="D8" s="68" t="s">
        <v>67</v>
      </c>
      <c r="E8" s="69" t="s">
        <v>55</v>
      </c>
      <c r="F8" s="68" t="s">
        <v>67</v>
      </c>
      <c r="G8" s="69" t="s">
        <v>55</v>
      </c>
      <c r="H8" s="68" t="s">
        <v>67</v>
      </c>
      <c r="I8" s="69" t="s">
        <v>55</v>
      </c>
      <c r="J8" s="68" t="s">
        <v>67</v>
      </c>
      <c r="K8" s="69" t="s">
        <v>55</v>
      </c>
      <c r="L8" s="68" t="s">
        <v>67</v>
      </c>
      <c r="M8" s="69" t="s">
        <v>55</v>
      </c>
      <c r="N8" s="68" t="s">
        <v>67</v>
      </c>
      <c r="O8" s="69" t="s">
        <v>55</v>
      </c>
      <c r="P8" s="176"/>
      <c r="Q8" s="68" t="s">
        <v>67</v>
      </c>
      <c r="R8" s="69" t="s">
        <v>55</v>
      </c>
      <c r="S8" s="68" t="s">
        <v>67</v>
      </c>
      <c r="T8" s="69" t="s">
        <v>55</v>
      </c>
      <c r="U8" s="68" t="s">
        <v>67</v>
      </c>
      <c r="V8" s="69" t="s">
        <v>55</v>
      </c>
      <c r="W8" s="68" t="s">
        <v>67</v>
      </c>
      <c r="X8" s="70" t="s">
        <v>55</v>
      </c>
      <c r="Y8" s="176"/>
      <c r="Z8" s="68" t="s">
        <v>67</v>
      </c>
      <c r="AA8" s="69" t="s">
        <v>55</v>
      </c>
    </row>
    <row r="9" spans="1:27" ht="19.5" customHeight="1">
      <c r="A9" s="7">
        <v>1</v>
      </c>
      <c r="B9" s="8" t="s">
        <v>6</v>
      </c>
      <c r="C9" s="9">
        <v>8700</v>
      </c>
      <c r="D9" s="10">
        <f>+'[5]ENERO NOVIEM METAS'!D9+'[5]DICIEMBRE-METAS'!D9</f>
        <v>8310</v>
      </c>
      <c r="E9" s="28">
        <f aca="true" t="shared" si="0" ref="E9:E29">+D9*100/C9</f>
        <v>95.51724137931035</v>
      </c>
      <c r="F9" s="10">
        <f>+'[5]ENERO NOVIEM METAS'!F9+'[5]DICIEMBRE-METAS'!F9</f>
        <v>8317</v>
      </c>
      <c r="G9" s="28">
        <f aca="true" t="shared" si="1" ref="G9:G29">+F9*100/C9</f>
        <v>95.59770114942529</v>
      </c>
      <c r="H9" s="10">
        <f>+'[5]ENERO NOVIEM METAS'!H9+'[5]DICIEMBRE-METAS'!H9</f>
        <v>10629</v>
      </c>
      <c r="I9" s="28">
        <f aca="true" t="shared" si="2" ref="I9:I29">+H9*100/C9</f>
        <v>122.17241379310344</v>
      </c>
      <c r="J9" s="10">
        <f>+'[5]ENERO NOVIEM METAS'!J9+'[5]DICIEMBRE-METAS'!J9</f>
        <v>8303</v>
      </c>
      <c r="K9" s="29">
        <f aca="true" t="shared" si="3" ref="K9:K29">+J9*100/C9</f>
        <v>95.4367816091954</v>
      </c>
      <c r="L9" s="10">
        <f>+'[5]ENERO NOVIEM METAS'!L9+'[5]DICIEMBRE-METAS'!L9</f>
        <v>8317</v>
      </c>
      <c r="M9" s="71">
        <f aca="true" t="shared" si="4" ref="M9:M29">+L9*100/C9</f>
        <v>95.59770114942529</v>
      </c>
      <c r="N9" s="10">
        <f>+'[5]ENERO NOVIEM METAS'!N9+'[5]DICIEMBRE-METAS'!N9</f>
        <v>8363</v>
      </c>
      <c r="O9" s="30">
        <f aca="true" t="shared" si="5" ref="O9:O29">+N9*100/C9</f>
        <v>96.1264367816092</v>
      </c>
      <c r="P9" s="31">
        <v>9046</v>
      </c>
      <c r="Q9" s="10">
        <f>+'[5]ENERO NOVIEM METAS'!Q9+'[5]DICIEMBRE-METAS'!Q9</f>
        <v>8472</v>
      </c>
      <c r="R9" s="28">
        <f aca="true" t="shared" si="6" ref="R9:R29">+Q9*100/P9</f>
        <v>93.65465399071412</v>
      </c>
      <c r="S9" s="10">
        <f>+'[5]ENERO NOVIEM METAS'!S9+'[5]DICIEMBRE-METAS'!S9</f>
        <v>8214</v>
      </c>
      <c r="T9" s="29">
        <f>+S9*100/P9</f>
        <v>90.80256466946717</v>
      </c>
      <c r="U9" s="10">
        <f>+'[5]ENERO NOVIEM METAS'!U9+'[5]DICIEMBRE-METAS'!U9</f>
        <v>8212</v>
      </c>
      <c r="V9" s="28">
        <f aca="true" t="shared" si="7" ref="V9:V29">+U9*100/P9</f>
        <v>90.78045544992261</v>
      </c>
      <c r="W9" s="10">
        <f>+'[5]ENERO NOVIEM METAS'!W9+'[5]DICIEMBRE-METAS'!W9</f>
        <v>11150</v>
      </c>
      <c r="X9" s="34">
        <f>+W9*100/P9</f>
        <v>123.25889896086669</v>
      </c>
      <c r="Y9" s="31">
        <v>7300</v>
      </c>
      <c r="Z9" s="10">
        <f>+'[5]ENERO NOVIEM METAS'!Z9+'[5]DICIEMBRE-METAS'!Z9</f>
        <v>6745</v>
      </c>
      <c r="AA9" s="30">
        <f aca="true" t="shared" si="8" ref="AA9:AA29">+Z9*100/Y9</f>
        <v>92.3972602739726</v>
      </c>
    </row>
    <row r="10" spans="1:27" ht="19.5" customHeight="1">
      <c r="A10" s="11">
        <v>2</v>
      </c>
      <c r="B10" s="12" t="s">
        <v>7</v>
      </c>
      <c r="C10" s="13">
        <v>8303</v>
      </c>
      <c r="D10" s="14">
        <f>+'[5]ENERO NOVIEM METAS'!D10+'[5]DICIEMBRE-METAS'!D10</f>
        <v>8055</v>
      </c>
      <c r="E10" s="32">
        <f t="shared" si="0"/>
        <v>97.0131277851379</v>
      </c>
      <c r="F10" s="14">
        <f>+'[5]ENERO NOVIEM METAS'!F10+'[5]DICIEMBRE-METAS'!F10</f>
        <v>8033</v>
      </c>
      <c r="G10" s="32">
        <f t="shared" si="1"/>
        <v>96.74816331446465</v>
      </c>
      <c r="H10" s="14">
        <f>+'[5]ENERO NOVIEM METAS'!H10+'[5]DICIEMBRE-METAS'!H10</f>
        <v>9352</v>
      </c>
      <c r="I10" s="32">
        <f t="shared" si="2"/>
        <v>112.63398771528364</v>
      </c>
      <c r="J10" s="14">
        <f>+'[5]ENERO NOVIEM METAS'!J10+'[5]DICIEMBRE-METAS'!J10</f>
        <v>7874</v>
      </c>
      <c r="K10" s="33">
        <f t="shared" si="3"/>
        <v>94.8331928218716</v>
      </c>
      <c r="L10" s="14">
        <f>+'[5]ENERO NOVIEM METAS'!L10+'[5]DICIEMBRE-METAS'!L10</f>
        <v>8033</v>
      </c>
      <c r="M10" s="73">
        <f t="shared" si="4"/>
        <v>96.74816331446465</v>
      </c>
      <c r="N10" s="14">
        <f>+'[5]ENERO NOVIEM METAS'!N10+'[5]DICIEMBRE-METAS'!N10</f>
        <v>8263</v>
      </c>
      <c r="O10" s="34">
        <f t="shared" si="5"/>
        <v>99.51824641695772</v>
      </c>
      <c r="P10" s="35">
        <v>7818</v>
      </c>
      <c r="Q10" s="14">
        <f>+'[5]ENERO NOVIEM METAS'!Q10+'[5]DICIEMBRE-METAS'!Q10</f>
        <v>7643</v>
      </c>
      <c r="R10" s="32">
        <f t="shared" si="6"/>
        <v>97.76157585060118</v>
      </c>
      <c r="S10" s="14">
        <f>+'[5]ENERO NOVIEM METAS'!S10+'[5]DICIEMBRE-METAS'!S10</f>
        <v>7466</v>
      </c>
      <c r="T10" s="33">
        <f>+S10*100/P10</f>
        <v>95.49756971092351</v>
      </c>
      <c r="U10" s="14">
        <f>+'[5]ENERO NOVIEM METAS'!U10+'[5]DICIEMBRE-METAS'!U10</f>
        <v>7540</v>
      </c>
      <c r="V10" s="32">
        <f t="shared" si="7"/>
        <v>96.44410335124073</v>
      </c>
      <c r="W10" s="14">
        <f>+'[5]ENERO NOVIEM METAS'!W10+'[5]DICIEMBRE-METAS'!W10</f>
        <v>9835</v>
      </c>
      <c r="X10" s="34">
        <f aca="true" t="shared" si="9" ref="X10:X28">+W10*100/P10</f>
        <v>125.79943719621386</v>
      </c>
      <c r="Y10" s="35">
        <v>6900</v>
      </c>
      <c r="Z10" s="14">
        <f>+'[5]ENERO NOVIEM METAS'!Z10+'[5]DICIEMBRE-METAS'!Z10</f>
        <v>5203</v>
      </c>
      <c r="AA10" s="34">
        <f t="shared" si="8"/>
        <v>75.40579710144928</v>
      </c>
    </row>
    <row r="11" spans="1:27" ht="19.5" customHeight="1">
      <c r="A11" s="11">
        <v>3</v>
      </c>
      <c r="B11" s="12" t="s">
        <v>8</v>
      </c>
      <c r="C11" s="13">
        <v>1285</v>
      </c>
      <c r="D11" s="14">
        <f>+'[5]ENERO NOVIEM METAS'!D11+'[5]DICIEMBRE-METAS'!D11</f>
        <v>1112</v>
      </c>
      <c r="E11" s="32">
        <f t="shared" si="0"/>
        <v>86.53696498054475</v>
      </c>
      <c r="F11" s="14">
        <f>+'[5]ENERO NOVIEM METAS'!F11+'[5]DICIEMBRE-METAS'!F11</f>
        <v>1111</v>
      </c>
      <c r="G11" s="32">
        <f t="shared" si="1"/>
        <v>86.4591439688716</v>
      </c>
      <c r="H11" s="14">
        <f>+'[5]ENERO NOVIEM METAS'!H11+'[5]DICIEMBRE-METAS'!H11</f>
        <v>34</v>
      </c>
      <c r="I11" s="32">
        <f t="shared" si="2"/>
        <v>2.6459143968871595</v>
      </c>
      <c r="J11" s="14">
        <f>+'[5]ENERO NOVIEM METAS'!J11+'[5]DICIEMBRE-METAS'!J11</f>
        <v>1112</v>
      </c>
      <c r="K11" s="33">
        <f t="shared" si="3"/>
        <v>86.53696498054475</v>
      </c>
      <c r="L11" s="14">
        <f>+'[5]ENERO NOVIEM METAS'!L11+'[5]DICIEMBRE-METAS'!L11</f>
        <v>1111</v>
      </c>
      <c r="M11" s="73">
        <f t="shared" si="4"/>
        <v>86.4591439688716</v>
      </c>
      <c r="N11" s="14">
        <f>+'[5]ENERO NOVIEM METAS'!N11+'[5]DICIEMBRE-METAS'!N11</f>
        <v>1070</v>
      </c>
      <c r="O11" s="34">
        <f t="shared" si="5"/>
        <v>83.26848249027238</v>
      </c>
      <c r="P11" s="35">
        <v>1356</v>
      </c>
      <c r="Q11" s="14">
        <f>+'[5]ENERO NOVIEM METAS'!Q11+'[5]DICIEMBRE-METAS'!Q11</f>
        <v>1211</v>
      </c>
      <c r="R11" s="32">
        <f t="shared" si="6"/>
        <v>89.30678466076697</v>
      </c>
      <c r="S11" s="14">
        <f>+'[5]ENERO NOVIEM METAS'!S11+'[5]DICIEMBRE-METAS'!S11</f>
        <v>1205</v>
      </c>
      <c r="T11" s="33">
        <f aca="true" t="shared" si="10" ref="T11:T28">+S11*100/P11</f>
        <v>88.86430678466077</v>
      </c>
      <c r="U11" s="14">
        <f>+'[5]ENERO NOVIEM METAS'!U11+'[5]DICIEMBRE-METAS'!U11</f>
        <v>1357</v>
      </c>
      <c r="V11" s="32">
        <f t="shared" si="7"/>
        <v>100.07374631268436</v>
      </c>
      <c r="W11" s="14">
        <f>+'[5]ENERO NOVIEM METAS'!W11+'[5]DICIEMBRE-METAS'!W11</f>
        <v>1594</v>
      </c>
      <c r="X11" s="34">
        <f t="shared" si="9"/>
        <v>117.55162241887906</v>
      </c>
      <c r="Y11" s="35">
        <v>1700</v>
      </c>
      <c r="Z11" s="14">
        <f>+'[5]ENERO NOVIEM METAS'!Z11+'[5]DICIEMBRE-METAS'!Z11</f>
        <v>1203</v>
      </c>
      <c r="AA11" s="34">
        <f t="shared" si="8"/>
        <v>70.76470588235294</v>
      </c>
    </row>
    <row r="12" spans="1:27" ht="19.5" customHeight="1">
      <c r="A12" s="11">
        <v>4</v>
      </c>
      <c r="B12" s="12" t="s">
        <v>9</v>
      </c>
      <c r="C12" s="13">
        <v>6150</v>
      </c>
      <c r="D12" s="14">
        <f>+'[5]ENERO NOVIEM METAS'!D12+'[5]DICIEMBRE-METAS'!D12</f>
        <v>5372</v>
      </c>
      <c r="E12" s="32">
        <f t="shared" si="0"/>
        <v>87.34959349593495</v>
      </c>
      <c r="F12" s="14">
        <f>+'[5]ENERO NOVIEM METAS'!F12+'[5]DICIEMBRE-METAS'!F12</f>
        <v>5368</v>
      </c>
      <c r="G12" s="32">
        <f t="shared" si="1"/>
        <v>87.28455284552845</v>
      </c>
      <c r="H12" s="14">
        <f>+'[5]ENERO NOVIEM METAS'!H12+'[5]DICIEMBRE-METAS'!H12</f>
        <v>11191</v>
      </c>
      <c r="I12" s="32">
        <f t="shared" si="2"/>
        <v>181.96747967479675</v>
      </c>
      <c r="J12" s="14">
        <f>+'[5]ENERO NOVIEM METAS'!J12+'[5]DICIEMBRE-METAS'!J12</f>
        <v>5403</v>
      </c>
      <c r="K12" s="33">
        <f t="shared" si="3"/>
        <v>87.85365853658537</v>
      </c>
      <c r="L12" s="14">
        <f>+'[5]ENERO NOVIEM METAS'!L12+'[5]DICIEMBRE-METAS'!L12</f>
        <v>5368</v>
      </c>
      <c r="M12" s="73">
        <f t="shared" si="4"/>
        <v>87.28455284552845</v>
      </c>
      <c r="N12" s="14">
        <f>+'[5]ENERO NOVIEM METAS'!N12+'[5]DICIEMBRE-METAS'!N12</f>
        <v>5183</v>
      </c>
      <c r="O12" s="34">
        <f t="shared" si="5"/>
        <v>84.27642276422765</v>
      </c>
      <c r="P12" s="35">
        <v>6237</v>
      </c>
      <c r="Q12" s="14">
        <f>+'[5]ENERO NOVIEM METAS'!Q12+'[5]DICIEMBRE-METAS'!Q12</f>
        <v>5485</v>
      </c>
      <c r="R12" s="32">
        <f t="shared" si="6"/>
        <v>87.94292127625461</v>
      </c>
      <c r="S12" s="14">
        <f>+'[5]ENERO NOVIEM METAS'!S12+'[5]DICIEMBRE-METAS'!S12</f>
        <v>5344</v>
      </c>
      <c r="T12" s="33">
        <f t="shared" si="10"/>
        <v>85.68221901555235</v>
      </c>
      <c r="U12" s="14">
        <f>+'[5]ENERO NOVIEM METAS'!U12+'[5]DICIEMBRE-METAS'!U12</f>
        <v>6022</v>
      </c>
      <c r="V12" s="32">
        <f t="shared" si="7"/>
        <v>96.55282988616322</v>
      </c>
      <c r="W12" s="14">
        <f>+'[5]ENERO NOVIEM METAS'!W12+'[5]DICIEMBRE-METAS'!W12</f>
        <v>7103</v>
      </c>
      <c r="X12" s="34">
        <f t="shared" si="9"/>
        <v>113.88488055154721</v>
      </c>
      <c r="Y12" s="35">
        <v>5800</v>
      </c>
      <c r="Z12" s="14">
        <f>+'[5]ENERO NOVIEM METAS'!Z12+'[5]DICIEMBRE-METAS'!Z12</f>
        <v>4648</v>
      </c>
      <c r="AA12" s="34">
        <f t="shared" si="8"/>
        <v>80.13793103448276</v>
      </c>
    </row>
    <row r="13" spans="1:27" ht="19.5" customHeight="1">
      <c r="A13" s="11">
        <v>5</v>
      </c>
      <c r="B13" s="12" t="s">
        <v>10</v>
      </c>
      <c r="C13" s="13">
        <v>5980</v>
      </c>
      <c r="D13" s="14">
        <f>+'[5]ENERO NOVIEM METAS'!D13+'[5]DICIEMBRE-METAS'!D13</f>
        <v>5077</v>
      </c>
      <c r="E13" s="32">
        <f t="shared" si="0"/>
        <v>84.89966555183946</v>
      </c>
      <c r="F13" s="14">
        <f>+'[5]ENERO NOVIEM METAS'!F13+'[5]DICIEMBRE-METAS'!F13</f>
        <v>5076</v>
      </c>
      <c r="G13" s="32">
        <f t="shared" si="1"/>
        <v>84.88294314381271</v>
      </c>
      <c r="H13" s="14">
        <f>+'[5]ENERO NOVIEM METAS'!H13+'[5]DICIEMBRE-METAS'!H13</f>
        <v>359</v>
      </c>
      <c r="I13" s="32">
        <f t="shared" si="2"/>
        <v>6.003344481605351</v>
      </c>
      <c r="J13" s="14">
        <f>+'[5]ENERO NOVIEM METAS'!J13+'[5]DICIEMBRE-METAS'!J13</f>
        <v>5086</v>
      </c>
      <c r="K13" s="33">
        <f t="shared" si="3"/>
        <v>85.05016722408027</v>
      </c>
      <c r="L13" s="14">
        <f>+'[5]ENERO NOVIEM METAS'!L13+'[5]DICIEMBRE-METAS'!L13</f>
        <v>5076</v>
      </c>
      <c r="M13" s="73">
        <f t="shared" si="4"/>
        <v>84.88294314381271</v>
      </c>
      <c r="N13" s="14">
        <f>+'[5]ENERO NOVIEM METAS'!N13+'[5]DICIEMBRE-METAS'!N13</f>
        <v>4757</v>
      </c>
      <c r="O13" s="34">
        <f t="shared" si="5"/>
        <v>79.54849498327759</v>
      </c>
      <c r="P13" s="35">
        <v>6259</v>
      </c>
      <c r="Q13" s="14">
        <f>+'[5]ENERO NOVIEM METAS'!Q13+'[5]DICIEMBRE-METAS'!Q13</f>
        <v>5684</v>
      </c>
      <c r="R13" s="32">
        <f t="shared" si="6"/>
        <v>90.81322895031155</v>
      </c>
      <c r="S13" s="14">
        <f>+'[5]ENERO NOVIEM METAS'!S13+'[5]DICIEMBRE-METAS'!S13</f>
        <v>5630</v>
      </c>
      <c r="T13" s="33">
        <f t="shared" si="10"/>
        <v>89.95047132129733</v>
      </c>
      <c r="U13" s="14">
        <f>+'[5]ENERO NOVIEM METAS'!U13+'[5]DICIEMBRE-METAS'!U13</f>
        <v>6559</v>
      </c>
      <c r="V13" s="32">
        <f t="shared" si="7"/>
        <v>104.79309793896789</v>
      </c>
      <c r="W13" s="14">
        <f>+'[5]ENERO NOVIEM METAS'!W13+'[5]DICIEMBRE-METAS'!W13</f>
        <v>8182</v>
      </c>
      <c r="X13" s="34">
        <f t="shared" si="9"/>
        <v>130.72375778878416</v>
      </c>
      <c r="Y13" s="35">
        <v>6400</v>
      </c>
      <c r="Z13" s="14">
        <f>+'[5]ENERO NOVIEM METAS'!Z13+'[5]DICIEMBRE-METAS'!Z13</f>
        <v>5070</v>
      </c>
      <c r="AA13" s="34">
        <f t="shared" si="8"/>
        <v>79.21875</v>
      </c>
    </row>
    <row r="14" spans="1:27" ht="19.5" customHeight="1">
      <c r="A14" s="11">
        <v>6</v>
      </c>
      <c r="B14" s="12" t="s">
        <v>11</v>
      </c>
      <c r="C14" s="13">
        <v>3510</v>
      </c>
      <c r="D14" s="14">
        <f>+'[5]ENERO NOVIEM METAS'!D14+'[5]DICIEMBRE-METAS'!D14</f>
        <v>2928</v>
      </c>
      <c r="E14" s="32">
        <f t="shared" si="0"/>
        <v>83.41880341880342</v>
      </c>
      <c r="F14" s="14">
        <f>+'[5]ENERO NOVIEM METAS'!F14+'[5]DICIEMBRE-METAS'!F14</f>
        <v>2927</v>
      </c>
      <c r="G14" s="32">
        <f t="shared" si="1"/>
        <v>83.3903133903134</v>
      </c>
      <c r="H14" s="14">
        <f>+'[5]ENERO NOVIEM METAS'!H14+'[5]DICIEMBRE-METAS'!H14</f>
        <v>4256</v>
      </c>
      <c r="I14" s="32">
        <f t="shared" si="2"/>
        <v>121.25356125356126</v>
      </c>
      <c r="J14" s="14">
        <f>+'[5]ENERO NOVIEM METAS'!J14+'[5]DICIEMBRE-METAS'!J14</f>
        <v>2928</v>
      </c>
      <c r="K14" s="33">
        <f t="shared" si="3"/>
        <v>83.41880341880342</v>
      </c>
      <c r="L14" s="14">
        <f>+'[5]ENERO NOVIEM METAS'!L14+'[5]DICIEMBRE-METAS'!L14</f>
        <v>2927</v>
      </c>
      <c r="M14" s="73">
        <f t="shared" si="4"/>
        <v>83.3903133903134</v>
      </c>
      <c r="N14" s="14">
        <f>+'[5]ENERO NOVIEM METAS'!N14+'[5]DICIEMBRE-METAS'!N14</f>
        <v>2959</v>
      </c>
      <c r="O14" s="34">
        <f t="shared" si="5"/>
        <v>84.3019943019943</v>
      </c>
      <c r="P14" s="35">
        <v>3485</v>
      </c>
      <c r="Q14" s="14">
        <f>+'[5]ENERO NOVIEM METAS'!Q14+'[5]DICIEMBRE-METAS'!Q14</f>
        <v>3166</v>
      </c>
      <c r="R14" s="32">
        <f t="shared" si="6"/>
        <v>90.84648493543759</v>
      </c>
      <c r="S14" s="14">
        <f>+'[5]ENERO NOVIEM METAS'!S14+'[5]DICIEMBRE-METAS'!S14</f>
        <v>3174</v>
      </c>
      <c r="T14" s="33">
        <f t="shared" si="10"/>
        <v>91.07604017216643</v>
      </c>
      <c r="U14" s="14">
        <f>+'[5]ENERO NOVIEM METAS'!U14+'[5]DICIEMBRE-METAS'!U14</f>
        <v>3673</v>
      </c>
      <c r="V14" s="32">
        <f t="shared" si="7"/>
        <v>105.39454806312769</v>
      </c>
      <c r="W14" s="14">
        <f>+'[5]ENERO NOVIEM METAS'!W14+'[5]DICIEMBRE-METAS'!W14</f>
        <v>4362</v>
      </c>
      <c r="X14" s="34">
        <f t="shared" si="9"/>
        <v>125.16499282639886</v>
      </c>
      <c r="Y14" s="35">
        <v>3500</v>
      </c>
      <c r="Z14" s="14">
        <f>+'[5]ENERO NOVIEM METAS'!Z14+'[5]DICIEMBRE-METAS'!Z14</f>
        <v>2761</v>
      </c>
      <c r="AA14" s="34">
        <f t="shared" si="8"/>
        <v>78.88571428571429</v>
      </c>
    </row>
    <row r="15" spans="1:27" ht="19.5" customHeight="1">
      <c r="A15" s="11">
        <v>7</v>
      </c>
      <c r="B15" s="12" t="s">
        <v>12</v>
      </c>
      <c r="C15" s="13">
        <v>8960</v>
      </c>
      <c r="D15" s="14">
        <f>+'[5]ENERO NOVIEM METAS'!D15+'[5]DICIEMBRE-METAS'!D15</f>
        <v>8196</v>
      </c>
      <c r="E15" s="32">
        <f t="shared" si="0"/>
        <v>91.47321428571429</v>
      </c>
      <c r="F15" s="14">
        <f>+'[5]ENERO NOVIEM METAS'!F15+'[5]DICIEMBRE-METAS'!F15</f>
        <v>8194</v>
      </c>
      <c r="G15" s="32">
        <f t="shared" si="1"/>
        <v>91.45089285714286</v>
      </c>
      <c r="H15" s="14">
        <f>+'[5]ENERO NOVIEM METAS'!H15+'[5]DICIEMBRE-METAS'!H15</f>
        <v>2267</v>
      </c>
      <c r="I15" s="32">
        <f t="shared" si="2"/>
        <v>25.301339285714285</v>
      </c>
      <c r="J15" s="14">
        <f>+'[5]ENERO NOVIEM METAS'!J15+'[5]DICIEMBRE-METAS'!J15</f>
        <v>8201</v>
      </c>
      <c r="K15" s="33">
        <f t="shared" si="3"/>
        <v>91.52901785714286</v>
      </c>
      <c r="L15" s="14">
        <f>+'[5]ENERO NOVIEM METAS'!L15+'[5]DICIEMBRE-METAS'!L15</f>
        <v>8194</v>
      </c>
      <c r="M15" s="73">
        <f t="shared" si="4"/>
        <v>91.45089285714286</v>
      </c>
      <c r="N15" s="14">
        <f>+'[5]ENERO NOVIEM METAS'!N15+'[5]DICIEMBRE-METAS'!N15</f>
        <v>7693</v>
      </c>
      <c r="O15" s="34">
        <f t="shared" si="5"/>
        <v>85.859375</v>
      </c>
      <c r="P15" s="35">
        <v>9515</v>
      </c>
      <c r="Q15" s="14">
        <f>+'[5]ENERO NOVIEM METAS'!Q15+'[5]DICIEMBRE-METAS'!Q15</f>
        <v>9280</v>
      </c>
      <c r="R15" s="32">
        <f t="shared" si="6"/>
        <v>97.5302154492906</v>
      </c>
      <c r="S15" s="14">
        <f>+'[5]ENERO NOVIEM METAS'!S15+'[5]DICIEMBRE-METAS'!S15</f>
        <v>9227</v>
      </c>
      <c r="T15" s="33">
        <f t="shared" si="10"/>
        <v>96.97320021019443</v>
      </c>
      <c r="U15" s="14">
        <f>+'[5]ENERO NOVIEM METAS'!U15+'[5]DICIEMBRE-METAS'!U15</f>
        <v>10273</v>
      </c>
      <c r="V15" s="32">
        <f t="shared" si="7"/>
        <v>107.96636889122438</v>
      </c>
      <c r="W15" s="14">
        <f>+'[5]ENERO NOVIEM METAS'!W15+'[5]DICIEMBRE-METAS'!W15</f>
        <v>13002</v>
      </c>
      <c r="X15" s="34">
        <f t="shared" si="9"/>
        <v>136.64739884393063</v>
      </c>
      <c r="Y15" s="35">
        <v>7200</v>
      </c>
      <c r="Z15" s="14">
        <f>+'[5]ENERO NOVIEM METAS'!Z15+'[5]DICIEMBRE-METAS'!Z15</f>
        <v>8023</v>
      </c>
      <c r="AA15" s="34">
        <f t="shared" si="8"/>
        <v>111.43055555555556</v>
      </c>
    </row>
    <row r="16" spans="1:27" ht="19.5" customHeight="1">
      <c r="A16" s="11">
        <v>8</v>
      </c>
      <c r="B16" s="12" t="s">
        <v>13</v>
      </c>
      <c r="C16" s="13">
        <v>14800</v>
      </c>
      <c r="D16" s="14">
        <f>+'[5]ENERO NOVIEM METAS'!D16+'[5]DICIEMBRE-METAS'!D16</f>
        <v>13284</v>
      </c>
      <c r="E16" s="32">
        <f t="shared" si="0"/>
        <v>89.75675675675676</v>
      </c>
      <c r="F16" s="14">
        <f>+'[5]ENERO NOVIEM METAS'!F16+'[5]DICIEMBRE-METAS'!F16</f>
        <v>13287</v>
      </c>
      <c r="G16" s="32">
        <f t="shared" si="1"/>
        <v>89.77702702702703</v>
      </c>
      <c r="H16" s="14">
        <f>+'[5]ENERO NOVIEM METAS'!H16+'[5]DICIEMBRE-METAS'!H16</f>
        <v>10574</v>
      </c>
      <c r="I16" s="32">
        <f t="shared" si="2"/>
        <v>71.44594594594595</v>
      </c>
      <c r="J16" s="14">
        <f>+'[5]ENERO NOVIEM METAS'!J16+'[5]DICIEMBRE-METAS'!J16</f>
        <v>13289</v>
      </c>
      <c r="K16" s="33">
        <f t="shared" si="3"/>
        <v>89.79054054054055</v>
      </c>
      <c r="L16" s="14">
        <f>+'[5]ENERO NOVIEM METAS'!L16+'[5]DICIEMBRE-METAS'!L16</f>
        <v>13287</v>
      </c>
      <c r="M16" s="73">
        <f t="shared" si="4"/>
        <v>89.77702702702703</v>
      </c>
      <c r="N16" s="14">
        <f>+'[5]ENERO NOVIEM METAS'!N16+'[5]DICIEMBRE-METAS'!N16</f>
        <v>13036</v>
      </c>
      <c r="O16" s="34">
        <f t="shared" si="5"/>
        <v>88.08108108108108</v>
      </c>
      <c r="P16" s="35">
        <v>13868</v>
      </c>
      <c r="Q16" s="14">
        <f>+'[5]ENERO NOVIEM METAS'!Q16+'[5]DICIEMBRE-METAS'!Q16</f>
        <v>13529</v>
      </c>
      <c r="R16" s="32">
        <f t="shared" si="6"/>
        <v>97.55552350735506</v>
      </c>
      <c r="S16" s="14">
        <f>+'[5]ENERO NOVIEM METAS'!S16+'[5]DICIEMBRE-METAS'!S16</f>
        <v>13421</v>
      </c>
      <c r="T16" s="33">
        <f t="shared" si="10"/>
        <v>96.77675223536198</v>
      </c>
      <c r="U16" s="14">
        <f>+'[5]ENERO NOVIEM METAS'!U16+'[5]DICIEMBRE-METAS'!U16</f>
        <v>15312</v>
      </c>
      <c r="V16" s="32">
        <f t="shared" si="7"/>
        <v>110.41246034035188</v>
      </c>
      <c r="W16" s="14">
        <f>+'[5]ENERO NOVIEM METAS'!W16+'[5]DICIEMBRE-METAS'!W16</f>
        <v>18864</v>
      </c>
      <c r="X16" s="34">
        <f t="shared" si="9"/>
        <v>136.02538217479088</v>
      </c>
      <c r="Y16" s="35">
        <v>14116</v>
      </c>
      <c r="Z16" s="14">
        <f>+'[5]ENERO NOVIEM METAS'!Z16+'[5]DICIEMBRE-METAS'!Z16</f>
        <v>12159</v>
      </c>
      <c r="AA16" s="34">
        <f t="shared" si="8"/>
        <v>86.13629923491074</v>
      </c>
    </row>
    <row r="17" spans="1:27" ht="19.5" customHeight="1">
      <c r="A17" s="11">
        <v>9</v>
      </c>
      <c r="B17" s="12" t="s">
        <v>14</v>
      </c>
      <c r="C17" s="13">
        <v>6350</v>
      </c>
      <c r="D17" s="14">
        <f>+'[5]ENERO NOVIEM METAS'!D17+'[5]DICIEMBRE-METAS'!D17</f>
        <v>5531</v>
      </c>
      <c r="E17" s="32">
        <f t="shared" si="0"/>
        <v>87.10236220472441</v>
      </c>
      <c r="F17" s="14">
        <f>+'[5]ENERO NOVIEM METAS'!F17+'[5]DICIEMBRE-METAS'!F17</f>
        <v>5529</v>
      </c>
      <c r="G17" s="32">
        <f t="shared" si="1"/>
        <v>87.07086614173228</v>
      </c>
      <c r="H17" s="14">
        <f>+'[5]ENERO NOVIEM METAS'!H17+'[5]DICIEMBRE-METAS'!H17</f>
        <v>1427</v>
      </c>
      <c r="I17" s="32">
        <f t="shared" si="2"/>
        <v>22.47244094488189</v>
      </c>
      <c r="J17" s="14">
        <f>+'[5]ENERO NOVIEM METAS'!J17+'[5]DICIEMBRE-METAS'!J17</f>
        <v>5499</v>
      </c>
      <c r="K17" s="33">
        <f t="shared" si="3"/>
        <v>86.5984251968504</v>
      </c>
      <c r="L17" s="14">
        <f>+'[5]ENERO NOVIEM METAS'!L17+'[5]DICIEMBRE-METAS'!L17</f>
        <v>5529</v>
      </c>
      <c r="M17" s="73">
        <f t="shared" si="4"/>
        <v>87.07086614173228</v>
      </c>
      <c r="N17" s="14">
        <f>+'[5]ENERO NOVIEM METAS'!N17+'[5]DICIEMBRE-METAS'!N17</f>
        <v>5556</v>
      </c>
      <c r="O17" s="34">
        <f t="shared" si="5"/>
        <v>87.49606299212599</v>
      </c>
      <c r="P17" s="35">
        <v>6394</v>
      </c>
      <c r="Q17" s="14">
        <f>+'[5]ENERO NOVIEM METAS'!Q17+'[5]DICIEMBRE-METAS'!Q17</f>
        <v>5940</v>
      </c>
      <c r="R17" s="32">
        <f t="shared" si="6"/>
        <v>92.89959336878323</v>
      </c>
      <c r="S17" s="14">
        <f>+'[5]ENERO NOVIEM METAS'!S17+'[5]DICIEMBRE-METAS'!S17</f>
        <v>5689</v>
      </c>
      <c r="T17" s="33">
        <f t="shared" si="10"/>
        <v>88.97403816077573</v>
      </c>
      <c r="U17" s="14">
        <f>+'[5]ENERO NOVIEM METAS'!U17+'[5]DICIEMBRE-METAS'!U17</f>
        <v>7060</v>
      </c>
      <c r="V17" s="32">
        <f t="shared" si="7"/>
        <v>110.4160150140757</v>
      </c>
      <c r="W17" s="14">
        <f>+'[5]ENERO NOVIEM METAS'!W17+'[5]DICIEMBRE-METAS'!W17</f>
        <v>8318</v>
      </c>
      <c r="X17" s="34">
        <f t="shared" si="9"/>
        <v>130.0907100406631</v>
      </c>
      <c r="Y17" s="35">
        <v>6800</v>
      </c>
      <c r="Z17" s="14">
        <f>+'[5]ENERO NOVIEM METAS'!Z17+'[5]DICIEMBRE-METAS'!Z17</f>
        <v>5668</v>
      </c>
      <c r="AA17" s="34">
        <f t="shared" si="8"/>
        <v>83.3529411764706</v>
      </c>
    </row>
    <row r="18" spans="1:27" ht="19.5" customHeight="1">
      <c r="A18" s="11">
        <v>10</v>
      </c>
      <c r="B18" s="12" t="s">
        <v>15</v>
      </c>
      <c r="C18" s="13">
        <v>8600</v>
      </c>
      <c r="D18" s="14">
        <f>+'[5]ENERO NOVIEM METAS'!D18+'[5]DICIEMBRE-METAS'!D18</f>
        <v>7708</v>
      </c>
      <c r="E18" s="32">
        <f t="shared" si="0"/>
        <v>89.62790697674419</v>
      </c>
      <c r="F18" s="14">
        <f>+'[5]ENERO NOVIEM METAS'!F18+'[5]DICIEMBRE-METAS'!F18</f>
        <v>7744</v>
      </c>
      <c r="G18" s="32">
        <f t="shared" si="1"/>
        <v>90.04651162790698</v>
      </c>
      <c r="H18" s="14">
        <f>+'[5]ENERO NOVIEM METAS'!H18+'[5]DICIEMBRE-METAS'!H18</f>
        <v>5489</v>
      </c>
      <c r="I18" s="32">
        <f t="shared" si="2"/>
        <v>63.825581395348834</v>
      </c>
      <c r="J18" s="14">
        <f>+'[5]ENERO NOVIEM METAS'!J18+'[5]DICIEMBRE-METAS'!J18</f>
        <v>7744</v>
      </c>
      <c r="K18" s="33">
        <f t="shared" si="3"/>
        <v>90.04651162790698</v>
      </c>
      <c r="L18" s="14">
        <f>+'[5]ENERO NOVIEM METAS'!L18+'[5]DICIEMBRE-METAS'!L18</f>
        <v>7744</v>
      </c>
      <c r="M18" s="73">
        <f t="shared" si="4"/>
        <v>90.04651162790698</v>
      </c>
      <c r="N18" s="14">
        <f>+'[5]ENERO NOVIEM METAS'!N18+'[5]DICIEMBRE-METAS'!N18</f>
        <v>7469</v>
      </c>
      <c r="O18" s="34">
        <f t="shared" si="5"/>
        <v>86.84883720930233</v>
      </c>
      <c r="P18" s="35">
        <v>8636</v>
      </c>
      <c r="Q18" s="14">
        <f>+'[5]ENERO NOVIEM METAS'!Q18+'[5]DICIEMBRE-METAS'!Q18</f>
        <v>7980</v>
      </c>
      <c r="R18" s="32">
        <f t="shared" si="6"/>
        <v>92.40389069013432</v>
      </c>
      <c r="S18" s="14">
        <f>+'[5]ENERO NOVIEM METAS'!S18+'[5]DICIEMBRE-METAS'!S18</f>
        <v>7919</v>
      </c>
      <c r="T18" s="33">
        <f t="shared" si="10"/>
        <v>91.6975451597962</v>
      </c>
      <c r="U18" s="14">
        <f>+'[5]ENERO NOVIEM METAS'!U18+'[5]DICIEMBRE-METAS'!U18</f>
        <v>8639</v>
      </c>
      <c r="V18" s="32">
        <f t="shared" si="7"/>
        <v>100.03473830477073</v>
      </c>
      <c r="W18" s="14">
        <f>+'[5]ENERO NOVIEM METAS'!W18+'[5]DICIEMBRE-METAS'!W18</f>
        <v>11050</v>
      </c>
      <c r="X18" s="34">
        <f t="shared" si="9"/>
        <v>127.95275590551181</v>
      </c>
      <c r="Y18" s="35">
        <v>9100</v>
      </c>
      <c r="Z18" s="14">
        <f>+'[5]ENERO NOVIEM METAS'!Z18+'[5]DICIEMBRE-METAS'!Z18</f>
        <v>7094</v>
      </c>
      <c r="AA18" s="34">
        <f t="shared" si="8"/>
        <v>77.95604395604396</v>
      </c>
    </row>
    <row r="19" spans="1:27" ht="19.5" customHeight="1">
      <c r="A19" s="11">
        <v>11</v>
      </c>
      <c r="B19" s="12" t="s">
        <v>16</v>
      </c>
      <c r="C19" s="13">
        <v>11170</v>
      </c>
      <c r="D19" s="14">
        <f>+'[5]ENERO NOVIEM METAS'!D19+'[5]DICIEMBRE-METAS'!D19</f>
        <v>9134</v>
      </c>
      <c r="E19" s="32">
        <f t="shared" si="0"/>
        <v>81.77260519247986</v>
      </c>
      <c r="F19" s="14">
        <f>+'[5]ENERO NOVIEM METAS'!F19+'[5]DICIEMBRE-METAS'!F19</f>
        <v>9136</v>
      </c>
      <c r="G19" s="32">
        <f t="shared" si="1"/>
        <v>81.7905102954342</v>
      </c>
      <c r="H19" s="14">
        <f>+'[5]ENERO NOVIEM METAS'!H19+'[5]DICIEMBRE-METAS'!H19</f>
        <v>5449</v>
      </c>
      <c r="I19" s="32">
        <f t="shared" si="2"/>
        <v>48.78245299910474</v>
      </c>
      <c r="J19" s="14">
        <f>+'[5]ENERO NOVIEM METAS'!J19+'[5]DICIEMBRE-METAS'!J19</f>
        <v>9141</v>
      </c>
      <c r="K19" s="33">
        <f t="shared" si="3"/>
        <v>81.83527305282006</v>
      </c>
      <c r="L19" s="14">
        <f>+'[5]ENERO NOVIEM METAS'!L19+'[5]DICIEMBRE-METAS'!L19</f>
        <v>9136</v>
      </c>
      <c r="M19" s="73">
        <f t="shared" si="4"/>
        <v>81.7905102954342</v>
      </c>
      <c r="N19" s="14">
        <f>+'[5]ENERO NOVIEM METAS'!N19+'[5]DICIEMBRE-METAS'!N19</f>
        <v>8756</v>
      </c>
      <c r="O19" s="34">
        <f t="shared" si="5"/>
        <v>78.38854073410923</v>
      </c>
      <c r="P19" s="35">
        <v>11063</v>
      </c>
      <c r="Q19" s="14">
        <f>+'[5]ENERO NOVIEM METAS'!Q19+'[5]DICIEMBRE-METAS'!Q19</f>
        <v>9707</v>
      </c>
      <c r="R19" s="32">
        <f t="shared" si="6"/>
        <v>87.74292687336165</v>
      </c>
      <c r="S19" s="14">
        <f>+'[5]ENERO NOVIEM METAS'!S19+'[5]DICIEMBRE-METAS'!S19</f>
        <v>9549</v>
      </c>
      <c r="T19" s="33">
        <f t="shared" si="10"/>
        <v>86.31474283648197</v>
      </c>
      <c r="U19" s="14">
        <f>+'[5]ENERO NOVIEM METAS'!U19+'[5]DICIEMBRE-METAS'!U19</f>
        <v>11101</v>
      </c>
      <c r="V19" s="32">
        <f t="shared" si="7"/>
        <v>100.34348730000904</v>
      </c>
      <c r="W19" s="14">
        <f>+'[5]ENERO NOVIEM METAS'!W19+'[5]DICIEMBRE-METAS'!W19</f>
        <v>13654</v>
      </c>
      <c r="X19" s="34">
        <f t="shared" si="9"/>
        <v>123.42041037693211</v>
      </c>
      <c r="Y19" s="35">
        <v>13100</v>
      </c>
      <c r="Z19" s="14">
        <f>+'[5]ENERO NOVIEM METAS'!Z19+'[5]DICIEMBRE-METAS'!Z19</f>
        <v>8920</v>
      </c>
      <c r="AA19" s="34">
        <f t="shared" si="8"/>
        <v>68.09160305343511</v>
      </c>
    </row>
    <row r="20" spans="1:27" ht="19.5" customHeight="1">
      <c r="A20" s="11">
        <v>12</v>
      </c>
      <c r="B20" s="12" t="s">
        <v>17</v>
      </c>
      <c r="C20" s="13">
        <v>3965</v>
      </c>
      <c r="D20" s="14">
        <f>+'[5]ENERO NOVIEM METAS'!D20+'[5]DICIEMBRE-METAS'!D20</f>
        <v>3732</v>
      </c>
      <c r="E20" s="32">
        <f t="shared" si="0"/>
        <v>94.12358133669609</v>
      </c>
      <c r="F20" s="14">
        <f>+'[5]ENERO NOVIEM METAS'!F20+'[5]DICIEMBRE-METAS'!F20</f>
        <v>3723</v>
      </c>
      <c r="G20" s="32">
        <f t="shared" si="1"/>
        <v>93.89659520807062</v>
      </c>
      <c r="H20" s="14">
        <f>+'[5]ENERO NOVIEM METAS'!H20+'[5]DICIEMBRE-METAS'!H20</f>
        <v>10279</v>
      </c>
      <c r="I20" s="32">
        <f t="shared" si="2"/>
        <v>259.2433795712484</v>
      </c>
      <c r="J20" s="14">
        <f>+'[5]ENERO NOVIEM METAS'!J20+'[5]DICIEMBRE-METAS'!J20</f>
        <v>3724</v>
      </c>
      <c r="K20" s="33">
        <f t="shared" si="3"/>
        <v>93.921815889029</v>
      </c>
      <c r="L20" s="14">
        <f>+'[5]ENERO NOVIEM METAS'!L20+'[5]DICIEMBRE-METAS'!L20</f>
        <v>3723</v>
      </c>
      <c r="M20" s="73">
        <f t="shared" si="4"/>
        <v>93.89659520807062</v>
      </c>
      <c r="N20" s="14">
        <f>+'[5]ENERO NOVIEM METAS'!N20+'[5]DICIEMBRE-METAS'!N20</f>
        <v>4098</v>
      </c>
      <c r="O20" s="34">
        <f t="shared" si="5"/>
        <v>103.35435056746532</v>
      </c>
      <c r="P20" s="35">
        <v>3807</v>
      </c>
      <c r="Q20" s="14">
        <f>+'[5]ENERO NOVIEM METAS'!Q20+'[5]DICIEMBRE-METAS'!Q20</f>
        <v>3530</v>
      </c>
      <c r="R20" s="32">
        <f t="shared" si="6"/>
        <v>92.72392960336222</v>
      </c>
      <c r="S20" s="14">
        <f>+'[5]ENERO NOVIEM METAS'!S20+'[5]DICIEMBRE-METAS'!S20</f>
        <v>3620</v>
      </c>
      <c r="T20" s="33">
        <f t="shared" si="10"/>
        <v>95.08799579721565</v>
      </c>
      <c r="U20" s="14">
        <f>+'[5]ENERO NOVIEM METAS'!U20+'[5]DICIEMBRE-METAS'!U20</f>
        <v>3993</v>
      </c>
      <c r="V20" s="32">
        <f t="shared" si="7"/>
        <v>104.88573680063041</v>
      </c>
      <c r="W20" s="14">
        <f>+'[5]ENERO NOVIEM METAS'!W20+'[5]DICIEMBRE-METAS'!W20</f>
        <v>4900</v>
      </c>
      <c r="X20" s="34">
        <f t="shared" si="9"/>
        <v>128.7102705542422</v>
      </c>
      <c r="Y20" s="35">
        <v>3500</v>
      </c>
      <c r="Z20" s="14">
        <f>+'[5]ENERO NOVIEM METAS'!Z20+'[5]DICIEMBRE-METAS'!Z20</f>
        <v>2498</v>
      </c>
      <c r="AA20" s="34">
        <f t="shared" si="8"/>
        <v>71.37142857142857</v>
      </c>
    </row>
    <row r="21" spans="1:27" ht="19.5" customHeight="1">
      <c r="A21" s="11">
        <v>13</v>
      </c>
      <c r="B21" s="12" t="s">
        <v>18</v>
      </c>
      <c r="C21" s="13">
        <v>3165</v>
      </c>
      <c r="D21" s="14">
        <f>+'[5]ENERO NOVIEM METAS'!D21+'[5]DICIEMBRE-METAS'!D21</f>
        <v>2612</v>
      </c>
      <c r="E21" s="32">
        <f t="shared" si="0"/>
        <v>82.52764612954186</v>
      </c>
      <c r="F21" s="14">
        <f>+'[5]ENERO NOVIEM METAS'!F21+'[5]DICIEMBRE-METAS'!F21</f>
        <v>2612</v>
      </c>
      <c r="G21" s="32">
        <f t="shared" si="1"/>
        <v>82.52764612954186</v>
      </c>
      <c r="H21" s="14">
        <f>+'[5]ENERO NOVIEM METAS'!H21+'[5]DICIEMBRE-METAS'!H21</f>
        <v>24872</v>
      </c>
      <c r="I21" s="32">
        <f t="shared" si="2"/>
        <v>785.8451816745655</v>
      </c>
      <c r="J21" s="14">
        <f>+'[5]ENERO NOVIEM METAS'!J21+'[5]DICIEMBRE-METAS'!J21</f>
        <v>2620</v>
      </c>
      <c r="K21" s="33">
        <f t="shared" si="3"/>
        <v>82.78041074249604</v>
      </c>
      <c r="L21" s="14">
        <f>+'[5]ENERO NOVIEM METAS'!L21+'[5]DICIEMBRE-METAS'!L21</f>
        <v>2612</v>
      </c>
      <c r="M21" s="73">
        <f t="shared" si="4"/>
        <v>82.52764612954186</v>
      </c>
      <c r="N21" s="14">
        <f>+'[5]ENERO NOVIEM METAS'!N21+'[5]DICIEMBRE-METAS'!N21</f>
        <v>2790</v>
      </c>
      <c r="O21" s="34">
        <f t="shared" si="5"/>
        <v>88.15165876777252</v>
      </c>
      <c r="P21" s="35">
        <v>3447</v>
      </c>
      <c r="Q21" s="14">
        <f>+'[5]ENERO NOVIEM METAS'!Q21+'[5]DICIEMBRE-METAS'!Q21</f>
        <v>2506</v>
      </c>
      <c r="R21" s="32">
        <f t="shared" si="6"/>
        <v>72.70089933275312</v>
      </c>
      <c r="S21" s="14">
        <f>+'[5]ENERO NOVIEM METAS'!S21+'[5]DICIEMBRE-METAS'!S21</f>
        <v>2477</v>
      </c>
      <c r="T21" s="33">
        <f t="shared" si="10"/>
        <v>71.8595880475776</v>
      </c>
      <c r="U21" s="14">
        <f>+'[5]ENERO NOVIEM METAS'!U21+'[5]DICIEMBRE-METAS'!U21</f>
        <v>2766</v>
      </c>
      <c r="V21" s="32">
        <f t="shared" si="7"/>
        <v>80.24369016536119</v>
      </c>
      <c r="W21" s="14">
        <f>+'[5]ENERO NOVIEM METAS'!W21+'[5]DICIEMBRE-METAS'!W21</f>
        <v>3497</v>
      </c>
      <c r="X21" s="34">
        <f t="shared" si="9"/>
        <v>101.45053669857847</v>
      </c>
      <c r="Y21" s="35">
        <v>3048</v>
      </c>
      <c r="Z21" s="14">
        <f>+'[5]ENERO NOVIEM METAS'!Z21+'[5]DICIEMBRE-METAS'!Z21</f>
        <v>2345</v>
      </c>
      <c r="AA21" s="34">
        <f t="shared" si="8"/>
        <v>76.93569553805774</v>
      </c>
    </row>
    <row r="22" spans="1:27" ht="19.5" customHeight="1">
      <c r="A22" s="11">
        <v>14</v>
      </c>
      <c r="B22" s="12" t="s">
        <v>19</v>
      </c>
      <c r="C22" s="13">
        <v>1084</v>
      </c>
      <c r="D22" s="14">
        <f>+'[5]ENERO NOVIEM METAS'!D22+'[5]DICIEMBRE-METAS'!D22</f>
        <v>924</v>
      </c>
      <c r="E22" s="32">
        <f t="shared" si="0"/>
        <v>85.23985239852398</v>
      </c>
      <c r="F22" s="14">
        <f>+'[5]ENERO NOVIEM METAS'!F22+'[5]DICIEMBRE-METAS'!F22</f>
        <v>929</v>
      </c>
      <c r="G22" s="32">
        <f t="shared" si="1"/>
        <v>85.7011070110701</v>
      </c>
      <c r="H22" s="14">
        <f>+'[5]ENERO NOVIEM METAS'!H22+'[5]DICIEMBRE-METAS'!H22</f>
        <v>6116</v>
      </c>
      <c r="I22" s="32">
        <f t="shared" si="2"/>
        <v>564.2066420664206</v>
      </c>
      <c r="J22" s="14">
        <f>+'[5]ENERO NOVIEM METAS'!J22+'[5]DICIEMBRE-METAS'!J22</f>
        <v>787</v>
      </c>
      <c r="K22" s="33">
        <f t="shared" si="3"/>
        <v>72.60147601476015</v>
      </c>
      <c r="L22" s="14">
        <f>+'[5]ENERO NOVIEM METAS'!L22+'[5]DICIEMBRE-METAS'!L22</f>
        <v>929</v>
      </c>
      <c r="M22" s="73">
        <f t="shared" si="4"/>
        <v>85.7011070110701</v>
      </c>
      <c r="N22" s="14">
        <f>+'[5]ENERO NOVIEM METAS'!N22+'[5]DICIEMBRE-METAS'!N22</f>
        <v>893</v>
      </c>
      <c r="O22" s="34">
        <f t="shared" si="5"/>
        <v>82.380073800738</v>
      </c>
      <c r="P22" s="35">
        <v>1100</v>
      </c>
      <c r="Q22" s="14">
        <f>+'[5]ENERO NOVIEM METAS'!Q22+'[5]DICIEMBRE-METAS'!Q22</f>
        <v>983</v>
      </c>
      <c r="R22" s="32">
        <f t="shared" si="6"/>
        <v>89.36363636363636</v>
      </c>
      <c r="S22" s="14">
        <f>+'[5]ENERO NOVIEM METAS'!S22+'[5]DICIEMBRE-METAS'!S22</f>
        <v>966</v>
      </c>
      <c r="T22" s="33">
        <f t="shared" si="10"/>
        <v>87.81818181818181</v>
      </c>
      <c r="U22" s="14">
        <f>+'[5]ENERO NOVIEM METAS'!U22+'[5]DICIEMBRE-METAS'!U22</f>
        <v>1030</v>
      </c>
      <c r="V22" s="32">
        <f t="shared" si="7"/>
        <v>93.63636363636364</v>
      </c>
      <c r="W22" s="14">
        <f>+'[5]ENERO NOVIEM METAS'!W22+'[5]DICIEMBRE-METAS'!W22</f>
        <v>1237</v>
      </c>
      <c r="X22" s="34">
        <f t="shared" si="9"/>
        <v>112.45454545454545</v>
      </c>
      <c r="Y22" s="35">
        <v>1400</v>
      </c>
      <c r="Z22" s="14">
        <f>+'[5]ENERO NOVIEM METAS'!Z22+'[5]DICIEMBRE-METAS'!Z22</f>
        <v>640</v>
      </c>
      <c r="AA22" s="34">
        <f t="shared" si="8"/>
        <v>45.714285714285715</v>
      </c>
    </row>
    <row r="23" spans="1:27" ht="19.5" customHeight="1">
      <c r="A23" s="11">
        <v>15</v>
      </c>
      <c r="B23" s="12" t="s">
        <v>20</v>
      </c>
      <c r="C23" s="13">
        <v>2770</v>
      </c>
      <c r="D23" s="14">
        <f>+'[5]ENERO NOVIEM METAS'!D23+'[5]DICIEMBRE-METAS'!D23</f>
        <v>2473</v>
      </c>
      <c r="E23" s="32">
        <f t="shared" si="0"/>
        <v>89.27797833935018</v>
      </c>
      <c r="F23" s="14">
        <f>+'[5]ENERO NOVIEM METAS'!F23+'[5]DICIEMBRE-METAS'!F23</f>
        <v>2480</v>
      </c>
      <c r="G23" s="32">
        <f t="shared" si="1"/>
        <v>89.53068592057761</v>
      </c>
      <c r="H23" s="14">
        <f>+'[5]ENERO NOVIEM METAS'!H23+'[5]DICIEMBRE-METAS'!H23</f>
        <v>67</v>
      </c>
      <c r="I23" s="32">
        <f t="shared" si="2"/>
        <v>2.4187725631768955</v>
      </c>
      <c r="J23" s="14">
        <f>+'[5]ENERO NOVIEM METAS'!J23+'[5]DICIEMBRE-METAS'!J23</f>
        <v>2482</v>
      </c>
      <c r="K23" s="33">
        <f t="shared" si="3"/>
        <v>89.6028880866426</v>
      </c>
      <c r="L23" s="14">
        <f>+'[5]ENERO NOVIEM METAS'!L23+'[5]DICIEMBRE-METAS'!L23</f>
        <v>2480</v>
      </c>
      <c r="M23" s="73">
        <f t="shared" si="4"/>
        <v>89.53068592057761</v>
      </c>
      <c r="N23" s="14">
        <f>+'[5]ENERO NOVIEM METAS'!N23+'[5]DICIEMBRE-METAS'!N23</f>
        <v>2405</v>
      </c>
      <c r="O23" s="34">
        <f t="shared" si="5"/>
        <v>86.82310469314079</v>
      </c>
      <c r="P23" s="35">
        <v>2607</v>
      </c>
      <c r="Q23" s="14">
        <f>+'[5]ENERO NOVIEM METAS'!Q23+'[5]DICIEMBRE-METAS'!Q23</f>
        <v>2470</v>
      </c>
      <c r="R23" s="32">
        <f t="shared" si="6"/>
        <v>94.74491752972766</v>
      </c>
      <c r="S23" s="14">
        <f>+'[5]ENERO NOVIEM METAS'!S23+'[5]DICIEMBRE-METAS'!S23</f>
        <v>2452</v>
      </c>
      <c r="T23" s="33">
        <f t="shared" si="10"/>
        <v>94.05446873801304</v>
      </c>
      <c r="U23" s="14">
        <f>+'[5]ENERO NOVIEM METAS'!U23+'[5]DICIEMBRE-METAS'!U23</f>
        <v>2593</v>
      </c>
      <c r="V23" s="32">
        <f t="shared" si="7"/>
        <v>99.46298427311086</v>
      </c>
      <c r="W23" s="14">
        <f>+'[5]ENERO NOVIEM METAS'!W23+'[5]DICIEMBRE-METAS'!W23</f>
        <v>3394</v>
      </c>
      <c r="X23" s="34">
        <f t="shared" si="9"/>
        <v>130.1879555044112</v>
      </c>
      <c r="Y23" s="35">
        <v>2800</v>
      </c>
      <c r="Z23" s="14">
        <f>+'[5]ENERO NOVIEM METAS'!Z23+'[5]DICIEMBRE-METAS'!Z23</f>
        <v>2434</v>
      </c>
      <c r="AA23" s="34">
        <f t="shared" si="8"/>
        <v>86.92857142857143</v>
      </c>
    </row>
    <row r="24" spans="1:27" ht="19.5" customHeight="1">
      <c r="A24" s="11">
        <v>16</v>
      </c>
      <c r="B24" s="12" t="s">
        <v>21</v>
      </c>
      <c r="C24" s="13">
        <v>5672</v>
      </c>
      <c r="D24" s="14">
        <f>+'[5]ENERO NOVIEM METAS'!D24+'[5]DICIEMBRE-METAS'!D24</f>
        <v>5401</v>
      </c>
      <c r="E24" s="32">
        <f t="shared" si="0"/>
        <v>95.22214386459802</v>
      </c>
      <c r="F24" s="14">
        <f>+'[5]ENERO NOVIEM METAS'!F24+'[5]DICIEMBRE-METAS'!F24</f>
        <v>5400</v>
      </c>
      <c r="G24" s="32">
        <f t="shared" si="1"/>
        <v>95.20451339915374</v>
      </c>
      <c r="H24" s="14">
        <f>+'[5]ENERO NOVIEM METAS'!H24+'[5]DICIEMBRE-METAS'!H24</f>
        <v>4714</v>
      </c>
      <c r="I24" s="32">
        <f t="shared" si="2"/>
        <v>83.11001410437235</v>
      </c>
      <c r="J24" s="14">
        <f>+'[5]ENERO NOVIEM METAS'!J24+'[5]DICIEMBRE-METAS'!J24</f>
        <v>5399</v>
      </c>
      <c r="K24" s="33">
        <f t="shared" si="3"/>
        <v>95.18688293370946</v>
      </c>
      <c r="L24" s="14">
        <f>+'[5]ENERO NOVIEM METAS'!L24+'[5]DICIEMBRE-METAS'!L24</f>
        <v>5400</v>
      </c>
      <c r="M24" s="73">
        <f t="shared" si="4"/>
        <v>95.20451339915374</v>
      </c>
      <c r="N24" s="14">
        <f>+'[5]ENERO NOVIEM METAS'!N24+'[5]DICIEMBRE-METAS'!N24</f>
        <v>5490</v>
      </c>
      <c r="O24" s="34">
        <f t="shared" si="5"/>
        <v>96.79125528913963</v>
      </c>
      <c r="P24" s="35">
        <v>5449</v>
      </c>
      <c r="Q24" s="14">
        <f>+'[5]ENERO NOVIEM METAS'!Q24+'[5]DICIEMBRE-METAS'!Q24</f>
        <v>5430</v>
      </c>
      <c r="R24" s="32">
        <f t="shared" si="6"/>
        <v>99.65131216737016</v>
      </c>
      <c r="S24" s="14">
        <f>+'[5]ENERO NOVIEM METAS'!S24+'[5]DICIEMBRE-METAS'!S24</f>
        <v>5398</v>
      </c>
      <c r="T24" s="33">
        <f t="shared" si="10"/>
        <v>99.06404844925675</v>
      </c>
      <c r="U24" s="14">
        <f>+'[5]ENERO NOVIEM METAS'!U24+'[5]DICIEMBRE-METAS'!U24</f>
        <v>5837</v>
      </c>
      <c r="V24" s="32">
        <f t="shared" si="7"/>
        <v>107.12057258212516</v>
      </c>
      <c r="W24" s="14">
        <f>+'[5]ENERO NOVIEM METAS'!W24+'[5]DICIEMBRE-METAS'!W24</f>
        <v>7455</v>
      </c>
      <c r="X24" s="34">
        <f t="shared" si="9"/>
        <v>136.81409432923473</v>
      </c>
      <c r="Y24" s="35">
        <v>5400</v>
      </c>
      <c r="Z24" s="14">
        <f>+'[5]ENERO NOVIEM METAS'!Z24+'[5]DICIEMBRE-METAS'!Z24</f>
        <v>4414</v>
      </c>
      <c r="AA24" s="34">
        <f t="shared" si="8"/>
        <v>81.74074074074075</v>
      </c>
    </row>
    <row r="25" spans="1:27" ht="19.5" customHeight="1">
      <c r="A25" s="11">
        <v>17</v>
      </c>
      <c r="B25" s="12" t="s">
        <v>22</v>
      </c>
      <c r="C25" s="13">
        <v>147</v>
      </c>
      <c r="D25" s="14">
        <f>+'[5]ENERO NOVIEM METAS'!D25+'[5]DICIEMBRE-METAS'!D25</f>
        <v>127</v>
      </c>
      <c r="E25" s="32">
        <f t="shared" si="0"/>
        <v>86.39455782312925</v>
      </c>
      <c r="F25" s="14">
        <f>+'[5]ENERO NOVIEM METAS'!F25+'[5]DICIEMBRE-METAS'!F25</f>
        <v>127</v>
      </c>
      <c r="G25" s="32">
        <f t="shared" si="1"/>
        <v>86.39455782312925</v>
      </c>
      <c r="H25" s="14">
        <f>+'[5]ENERO NOVIEM METAS'!H25+'[5]DICIEMBRE-METAS'!H25</f>
        <v>2</v>
      </c>
      <c r="I25" s="32">
        <f t="shared" si="2"/>
        <v>1.3605442176870748</v>
      </c>
      <c r="J25" s="14">
        <f>+'[5]ENERO NOVIEM METAS'!J25+'[5]DICIEMBRE-METAS'!J25</f>
        <v>127</v>
      </c>
      <c r="K25" s="33">
        <f t="shared" si="3"/>
        <v>86.39455782312925</v>
      </c>
      <c r="L25" s="14">
        <f>+'[5]ENERO NOVIEM METAS'!L25+'[5]DICIEMBRE-METAS'!L25</f>
        <v>127</v>
      </c>
      <c r="M25" s="73">
        <f t="shared" si="4"/>
        <v>86.39455782312925</v>
      </c>
      <c r="N25" s="14">
        <f>+'[5]ENERO NOVIEM METAS'!N25+'[5]DICIEMBRE-METAS'!N25</f>
        <v>109</v>
      </c>
      <c r="O25" s="34">
        <f t="shared" si="5"/>
        <v>74.14965986394557</v>
      </c>
      <c r="P25" s="35">
        <v>174</v>
      </c>
      <c r="Q25" s="14">
        <f>+'[5]ENERO NOVIEM METAS'!Q25+'[5]DICIEMBRE-METAS'!Q25</f>
        <v>144</v>
      </c>
      <c r="R25" s="32">
        <f t="shared" si="6"/>
        <v>82.75862068965517</v>
      </c>
      <c r="S25" s="14">
        <f>+'[5]ENERO NOVIEM METAS'!S25+'[5]DICIEMBRE-METAS'!S25</f>
        <v>144</v>
      </c>
      <c r="T25" s="33">
        <f t="shared" si="10"/>
        <v>82.75862068965517</v>
      </c>
      <c r="U25" s="14">
        <f>+'[5]ENERO NOVIEM METAS'!U25+'[5]DICIEMBRE-METAS'!U25</f>
        <v>181</v>
      </c>
      <c r="V25" s="32">
        <f t="shared" si="7"/>
        <v>104.02298850574712</v>
      </c>
      <c r="W25" s="14">
        <f>+'[5]ENERO NOVIEM METAS'!W25+'[5]DICIEMBRE-METAS'!W25</f>
        <v>209</v>
      </c>
      <c r="X25" s="34">
        <f t="shared" si="9"/>
        <v>120.11494252873563</v>
      </c>
      <c r="Y25" s="35">
        <v>300</v>
      </c>
      <c r="Z25" s="14">
        <f>+'[5]ENERO NOVIEM METAS'!Z25+'[5]DICIEMBRE-METAS'!Z25</f>
        <v>220</v>
      </c>
      <c r="AA25" s="34">
        <f t="shared" si="8"/>
        <v>73.33333333333333</v>
      </c>
    </row>
    <row r="26" spans="1:27" ht="19.5" customHeight="1">
      <c r="A26" s="11">
        <v>18</v>
      </c>
      <c r="B26" s="12" t="s">
        <v>23</v>
      </c>
      <c r="C26" s="13">
        <v>7443</v>
      </c>
      <c r="D26" s="14">
        <f>+'[5]ENERO NOVIEM METAS'!D26+'[5]DICIEMBRE-METAS'!D26</f>
        <v>6790</v>
      </c>
      <c r="E26" s="32">
        <f t="shared" si="0"/>
        <v>91.2266559183125</v>
      </c>
      <c r="F26" s="14">
        <f>+'[5]ENERO NOVIEM METAS'!F26+'[5]DICIEMBRE-METAS'!F26</f>
        <v>6799</v>
      </c>
      <c r="G26" s="32">
        <f t="shared" si="1"/>
        <v>91.34757490259304</v>
      </c>
      <c r="H26" s="14">
        <f>+'[5]ENERO NOVIEM METAS'!H26+'[5]DICIEMBRE-METAS'!H26</f>
        <v>4179</v>
      </c>
      <c r="I26" s="32">
        <f t="shared" si="2"/>
        <v>56.14671503426038</v>
      </c>
      <c r="J26" s="14">
        <f>+'[5]ENERO NOVIEM METAS'!J26+'[5]DICIEMBRE-METAS'!J26</f>
        <v>6802</v>
      </c>
      <c r="K26" s="33">
        <f t="shared" si="3"/>
        <v>91.38788123068655</v>
      </c>
      <c r="L26" s="14">
        <f>+'[5]ENERO NOVIEM METAS'!L26+'[5]DICIEMBRE-METAS'!L26</f>
        <v>6799</v>
      </c>
      <c r="M26" s="73">
        <f t="shared" si="4"/>
        <v>91.34757490259304</v>
      </c>
      <c r="N26" s="14">
        <f>+'[5]ENERO NOVIEM METAS'!N26+'[5]DICIEMBRE-METAS'!N26</f>
        <v>6849</v>
      </c>
      <c r="O26" s="34">
        <f t="shared" si="5"/>
        <v>92.01934703748489</v>
      </c>
      <c r="P26" s="35">
        <v>7265</v>
      </c>
      <c r="Q26" s="14">
        <f>+'[5]ENERO NOVIEM METAS'!Q26+'[5]DICIEMBRE-METAS'!Q26</f>
        <v>7245</v>
      </c>
      <c r="R26" s="32">
        <f t="shared" si="6"/>
        <v>99.72470750172057</v>
      </c>
      <c r="S26" s="14">
        <f>+'[5]ENERO NOVIEM METAS'!S26+'[5]DICIEMBRE-METAS'!S26</f>
        <v>7110</v>
      </c>
      <c r="T26" s="33">
        <f t="shared" si="10"/>
        <v>97.86648313833447</v>
      </c>
      <c r="U26" s="14">
        <f>+'[5]ENERO NOVIEM METAS'!U26+'[5]DICIEMBRE-METAS'!U26</f>
        <v>8566</v>
      </c>
      <c r="V26" s="32">
        <f t="shared" si="7"/>
        <v>117.9077770130764</v>
      </c>
      <c r="W26" s="14">
        <f>+'[5]ENERO NOVIEM METAS'!W26+'[5]DICIEMBRE-METAS'!W26</f>
        <v>10171</v>
      </c>
      <c r="X26" s="34">
        <f t="shared" si="9"/>
        <v>140</v>
      </c>
      <c r="Y26" s="35">
        <v>7500</v>
      </c>
      <c r="Z26" s="14">
        <f>+'[5]ENERO NOVIEM METAS'!Z26+'[5]DICIEMBRE-METAS'!Z26</f>
        <v>6333</v>
      </c>
      <c r="AA26" s="34">
        <f t="shared" si="8"/>
        <v>84.44</v>
      </c>
    </row>
    <row r="27" spans="1:27" ht="19.5" customHeight="1">
      <c r="A27" s="11">
        <v>19</v>
      </c>
      <c r="B27" s="12" t="s">
        <v>24</v>
      </c>
      <c r="C27" s="13">
        <v>12000</v>
      </c>
      <c r="D27" s="14">
        <f>+'[5]ENERO NOVIEM METAS'!D27+'[5]DICIEMBRE-METAS'!D27</f>
        <v>10775</v>
      </c>
      <c r="E27" s="32">
        <f t="shared" si="0"/>
        <v>89.79166666666667</v>
      </c>
      <c r="F27" s="14">
        <f>+'[5]ENERO NOVIEM METAS'!F27+'[5]DICIEMBRE-METAS'!F27</f>
        <v>10779</v>
      </c>
      <c r="G27" s="32">
        <f t="shared" si="1"/>
        <v>89.825</v>
      </c>
      <c r="H27" s="14">
        <f>+'[5]ENERO NOVIEM METAS'!H27+'[5]DICIEMBRE-METAS'!H27</f>
        <v>7963</v>
      </c>
      <c r="I27" s="32">
        <f t="shared" si="2"/>
        <v>66.35833333333333</v>
      </c>
      <c r="J27" s="14">
        <f>+'[5]ENERO NOVIEM METAS'!J27+'[5]DICIEMBRE-METAS'!J27</f>
        <v>10787</v>
      </c>
      <c r="K27" s="33">
        <f t="shared" si="3"/>
        <v>89.89166666666667</v>
      </c>
      <c r="L27" s="14">
        <f>+'[5]ENERO NOVIEM METAS'!L27+'[5]DICIEMBRE-METAS'!L27</f>
        <v>10779</v>
      </c>
      <c r="M27" s="73">
        <f t="shared" si="4"/>
        <v>89.825</v>
      </c>
      <c r="N27" s="14">
        <f>+'[5]ENERO NOVIEM METAS'!N27+'[5]DICIEMBRE-METAS'!N27</f>
        <v>10343</v>
      </c>
      <c r="O27" s="34">
        <f t="shared" si="5"/>
        <v>86.19166666666666</v>
      </c>
      <c r="P27" s="35">
        <v>12150</v>
      </c>
      <c r="Q27" s="14">
        <f>+'[5]ENERO NOVIEM METAS'!Q27+'[5]DICIEMBRE-METAS'!Q27</f>
        <v>11136</v>
      </c>
      <c r="R27" s="32">
        <f t="shared" si="6"/>
        <v>91.65432098765432</v>
      </c>
      <c r="S27" s="14">
        <f>+'[5]ENERO NOVIEM METAS'!S27+'[5]DICIEMBRE-METAS'!S27</f>
        <v>11156</v>
      </c>
      <c r="T27" s="33">
        <f t="shared" si="10"/>
        <v>91.81893004115226</v>
      </c>
      <c r="U27" s="14">
        <f>+'[5]ENERO NOVIEM METAS'!U27+'[5]DICIEMBRE-METAS'!U27</f>
        <v>12054</v>
      </c>
      <c r="V27" s="32">
        <f t="shared" si="7"/>
        <v>99.20987654320987</v>
      </c>
      <c r="W27" s="14">
        <f>+'[5]ENERO NOVIEM METAS'!W27+'[5]DICIEMBRE-METAS'!W27</f>
        <v>16732</v>
      </c>
      <c r="X27" s="34">
        <f t="shared" si="9"/>
        <v>137.7119341563786</v>
      </c>
      <c r="Y27" s="35">
        <v>12500</v>
      </c>
      <c r="Z27" s="14">
        <f>+'[5]ENERO NOVIEM METAS'!Z27+'[5]DICIEMBRE-METAS'!Z27</f>
        <v>9851</v>
      </c>
      <c r="AA27" s="34">
        <f t="shared" si="8"/>
        <v>78.808</v>
      </c>
    </row>
    <row r="28" spans="1:27" ht="19.5" customHeight="1">
      <c r="A28" s="11">
        <v>20</v>
      </c>
      <c r="B28" s="12" t="s">
        <v>25</v>
      </c>
      <c r="C28" s="13">
        <v>52</v>
      </c>
      <c r="D28" s="15">
        <f>+'[5]ENERO NOVIEM METAS'!D28+'[5]DICIEMBRE-METAS'!D28</f>
        <v>57</v>
      </c>
      <c r="E28" s="32">
        <f t="shared" si="0"/>
        <v>109.61538461538461</v>
      </c>
      <c r="F28" s="15">
        <f>+'[5]ENERO NOVIEM METAS'!F28+'[5]DICIEMBRE-METAS'!F28</f>
        <v>57</v>
      </c>
      <c r="G28" s="32">
        <f t="shared" si="1"/>
        <v>109.61538461538461</v>
      </c>
      <c r="H28" s="15">
        <f>+'[5]ENERO NOVIEM METAS'!H28+'[5]DICIEMBRE-METAS'!H28</f>
        <v>7</v>
      </c>
      <c r="I28" s="32">
        <f t="shared" si="2"/>
        <v>13.461538461538462</v>
      </c>
      <c r="J28" s="15">
        <f>+'[5]ENERO NOVIEM METAS'!J28+'[5]DICIEMBRE-METAS'!J28</f>
        <v>57</v>
      </c>
      <c r="K28" s="33">
        <f t="shared" si="3"/>
        <v>109.61538461538461</v>
      </c>
      <c r="L28" s="15">
        <f>+'[5]ENERO NOVIEM METAS'!L28+'[5]DICIEMBRE-METAS'!L28</f>
        <v>57</v>
      </c>
      <c r="M28" s="73">
        <f t="shared" si="4"/>
        <v>109.61538461538461</v>
      </c>
      <c r="N28" s="15">
        <f>+'[5]ENERO NOVIEM METAS'!N28+'[5]DICIEMBRE-METAS'!N28</f>
        <v>49</v>
      </c>
      <c r="O28" s="34">
        <f t="shared" si="5"/>
        <v>94.23076923076923</v>
      </c>
      <c r="P28" s="35">
        <v>58</v>
      </c>
      <c r="Q28" s="15">
        <f>+'[5]ENERO NOVIEM METAS'!Q28+'[5]DICIEMBRE-METAS'!Q28</f>
        <v>56</v>
      </c>
      <c r="R28" s="32">
        <f t="shared" si="6"/>
        <v>96.55172413793103</v>
      </c>
      <c r="S28" s="15">
        <f>+'[5]ENERO NOVIEM METAS'!S28+'[5]DICIEMBRE-METAS'!S28</f>
        <v>63</v>
      </c>
      <c r="T28" s="33">
        <f t="shared" si="10"/>
        <v>108.62068965517241</v>
      </c>
      <c r="U28" s="15">
        <f>+'[5]ENERO NOVIEM METAS'!U28+'[5]DICIEMBRE-METAS'!U28</f>
        <v>52</v>
      </c>
      <c r="V28" s="32">
        <f t="shared" si="7"/>
        <v>89.65517241379311</v>
      </c>
      <c r="W28" s="15">
        <f>+'[5]ENERO NOVIEM METAS'!W28+'[5]DICIEMBRE-METAS'!W28</f>
        <v>48</v>
      </c>
      <c r="X28" s="76">
        <f t="shared" si="9"/>
        <v>82.75862068965517</v>
      </c>
      <c r="Y28" s="35">
        <v>100</v>
      </c>
      <c r="Z28" s="15">
        <f>+'[5]ENERO NOVIEM METAS'!Z28+'[5]DICIEMBRE-METAS'!Z28</f>
        <v>47</v>
      </c>
      <c r="AA28" s="34">
        <f t="shared" si="8"/>
        <v>47</v>
      </c>
    </row>
    <row r="29" spans="1:27" s="19" customFormat="1" ht="19.5" customHeight="1">
      <c r="A29" s="55"/>
      <c r="B29" s="56" t="s">
        <v>26</v>
      </c>
      <c r="C29" s="57">
        <f>SUM(C9:C28)</f>
        <v>120106</v>
      </c>
      <c r="D29" s="58">
        <f>SUM(D9:D28)</f>
        <v>107598</v>
      </c>
      <c r="E29" s="59">
        <f t="shared" si="0"/>
        <v>89.58586581852697</v>
      </c>
      <c r="F29" s="60">
        <f>SUM(F9:F28)</f>
        <v>107628</v>
      </c>
      <c r="G29" s="59">
        <f t="shared" si="1"/>
        <v>89.61084375468336</v>
      </c>
      <c r="H29" s="60">
        <f>SUM(H9:H28)</f>
        <v>119226</v>
      </c>
      <c r="I29" s="59">
        <f t="shared" si="2"/>
        <v>99.26731387274575</v>
      </c>
      <c r="J29" s="60">
        <f>SUM(J9:J28)</f>
        <v>107365</v>
      </c>
      <c r="K29" s="59">
        <f t="shared" si="3"/>
        <v>89.39187051437897</v>
      </c>
      <c r="L29" s="60">
        <f>SUM(L9:L28)</f>
        <v>107628</v>
      </c>
      <c r="M29" s="59">
        <f t="shared" si="4"/>
        <v>89.61084375468336</v>
      </c>
      <c r="N29" s="60">
        <f>SUM(N9:N28)</f>
        <v>106131</v>
      </c>
      <c r="O29" s="59">
        <f t="shared" si="5"/>
        <v>88.36444474047924</v>
      </c>
      <c r="P29" s="61">
        <f>SUM(P9:P28)</f>
        <v>119734</v>
      </c>
      <c r="Q29" s="58">
        <f>SUM(Q9:Q28)</f>
        <v>111597</v>
      </c>
      <c r="R29" s="59">
        <f t="shared" si="6"/>
        <v>93.20410242704662</v>
      </c>
      <c r="S29" s="58">
        <f>SUM(S9:S28)</f>
        <v>110224</v>
      </c>
      <c r="T29" s="59">
        <f>+S29*100/P29</f>
        <v>92.05739388978903</v>
      </c>
      <c r="U29" s="58">
        <f>SUM(U9:U28)</f>
        <v>122820</v>
      </c>
      <c r="V29" s="59">
        <f t="shared" si="7"/>
        <v>102.57737985868675</v>
      </c>
      <c r="W29" s="57">
        <f>SUM(W9:W28)</f>
        <v>154757</v>
      </c>
      <c r="X29" s="85">
        <f>+W29*100/P29</f>
        <v>129.25067232365075</v>
      </c>
      <c r="Y29" s="61">
        <f>SUM(Y9:Y28)</f>
        <v>118464</v>
      </c>
      <c r="Z29" s="58">
        <f>SUM(Z9:Z28)</f>
        <v>96276</v>
      </c>
      <c r="AA29" s="59">
        <f t="shared" si="8"/>
        <v>81.27025931928688</v>
      </c>
    </row>
    <row r="30" ht="16.5" customHeight="1">
      <c r="A30" s="62" t="s">
        <v>59</v>
      </c>
    </row>
    <row r="31" ht="16.5" customHeight="1">
      <c r="A31" s="62" t="s">
        <v>60</v>
      </c>
    </row>
    <row r="32" s="86" customFormat="1" ht="16.5" customHeight="1"/>
    <row r="33" spans="4:23" ht="16.5" customHeight="1">
      <c r="D33" s="78"/>
      <c r="H33" s="78"/>
      <c r="W33" s="78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A33"/>
  <sheetViews>
    <sheetView showGridLines="0" zoomScalePageLayoutView="0" workbookViewId="0" topLeftCell="A1">
      <pane xSplit="3" ySplit="8" topLeftCell="D20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K32" sqref="K32"/>
    </sheetView>
  </sheetViews>
  <sheetFormatPr defaultColWidth="11.421875" defaultRowHeight="16.5" customHeight="1"/>
  <cols>
    <col min="1" max="1" width="3.00390625" style="88" customWidth="1"/>
    <col min="2" max="2" width="19.7109375" style="88" customWidth="1"/>
    <col min="3" max="3" width="11.140625" style="88" customWidth="1"/>
    <col min="4" max="4" width="9.140625" style="88" customWidth="1"/>
    <col min="5" max="5" width="8.7109375" style="88" customWidth="1"/>
    <col min="6" max="6" width="8.57421875" style="88" customWidth="1"/>
    <col min="7" max="7" width="8.7109375" style="88" customWidth="1"/>
    <col min="8" max="8" width="8.8515625" style="88" customWidth="1"/>
    <col min="9" max="15" width="8.7109375" style="88" customWidth="1"/>
    <col min="16" max="16" width="10.8515625" style="88" customWidth="1"/>
    <col min="17" max="22" width="8.7109375" style="88" customWidth="1"/>
    <col min="23" max="23" width="9.140625" style="88" customWidth="1"/>
    <col min="24" max="24" width="8.57421875" style="88" customWidth="1"/>
    <col min="25" max="25" width="11.421875" style="88" customWidth="1"/>
    <col min="26" max="26" width="9.140625" style="88" customWidth="1"/>
    <col min="27" max="16384" width="11.421875" style="88" customWidth="1"/>
  </cols>
  <sheetData>
    <row r="1" spans="1:22" ht="1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8.75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8.75" customHeight="1">
      <c r="A3" s="90" t="s">
        <v>70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8.75" customHeight="1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0" ht="16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7" ht="16.5" customHeight="1">
      <c r="A6" s="190" t="s">
        <v>3</v>
      </c>
      <c r="B6" s="191"/>
      <c r="C6" s="196" t="s">
        <v>4</v>
      </c>
      <c r="D6" s="199" t="s">
        <v>30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1"/>
      <c r="P6" s="184" t="s">
        <v>31</v>
      </c>
      <c r="Q6" s="202" t="s">
        <v>49</v>
      </c>
      <c r="R6" s="203"/>
      <c r="S6" s="203"/>
      <c r="T6" s="203"/>
      <c r="U6" s="203"/>
      <c r="V6" s="203"/>
      <c r="W6" s="203"/>
      <c r="X6" s="204"/>
      <c r="Y6" s="184" t="s">
        <v>72</v>
      </c>
      <c r="Z6" s="202" t="s">
        <v>73</v>
      </c>
      <c r="AA6" s="204"/>
    </row>
    <row r="7" spans="1:27" ht="21" customHeight="1">
      <c r="A7" s="192"/>
      <c r="B7" s="193"/>
      <c r="C7" s="197"/>
      <c r="D7" s="187" t="s">
        <v>33</v>
      </c>
      <c r="E7" s="189"/>
      <c r="F7" s="187" t="s">
        <v>34</v>
      </c>
      <c r="G7" s="189"/>
      <c r="H7" s="187" t="s">
        <v>35</v>
      </c>
      <c r="I7" s="189"/>
      <c r="J7" s="187" t="s">
        <v>36</v>
      </c>
      <c r="K7" s="189"/>
      <c r="L7" s="187" t="s">
        <v>64</v>
      </c>
      <c r="M7" s="189"/>
      <c r="N7" s="187" t="s">
        <v>65</v>
      </c>
      <c r="O7" s="189"/>
      <c r="P7" s="185"/>
      <c r="Q7" s="187" t="s">
        <v>50</v>
      </c>
      <c r="R7" s="189"/>
      <c r="S7" s="187" t="s">
        <v>66</v>
      </c>
      <c r="T7" s="189"/>
      <c r="U7" s="187" t="s">
        <v>51</v>
      </c>
      <c r="V7" s="189"/>
      <c r="W7" s="187" t="s">
        <v>58</v>
      </c>
      <c r="X7" s="188"/>
      <c r="Y7" s="185"/>
      <c r="Z7" s="187" t="s">
        <v>50</v>
      </c>
      <c r="AA7" s="189"/>
    </row>
    <row r="8" spans="1:27" ht="23.25" customHeight="1">
      <c r="A8" s="194"/>
      <c r="B8" s="195"/>
      <c r="C8" s="198"/>
      <c r="D8" s="95" t="s">
        <v>67</v>
      </c>
      <c r="E8" s="93" t="s">
        <v>55</v>
      </c>
      <c r="F8" s="95" t="s">
        <v>67</v>
      </c>
      <c r="G8" s="93" t="s">
        <v>55</v>
      </c>
      <c r="H8" s="95" t="s">
        <v>67</v>
      </c>
      <c r="I8" s="93" t="s">
        <v>55</v>
      </c>
      <c r="J8" s="95" t="s">
        <v>67</v>
      </c>
      <c r="K8" s="93" t="s">
        <v>55</v>
      </c>
      <c r="L8" s="95" t="s">
        <v>67</v>
      </c>
      <c r="M8" s="93" t="s">
        <v>55</v>
      </c>
      <c r="N8" s="95" t="s">
        <v>67</v>
      </c>
      <c r="O8" s="93" t="s">
        <v>55</v>
      </c>
      <c r="P8" s="186"/>
      <c r="Q8" s="95" t="s">
        <v>67</v>
      </c>
      <c r="R8" s="93" t="s">
        <v>55</v>
      </c>
      <c r="S8" s="95" t="s">
        <v>67</v>
      </c>
      <c r="T8" s="93" t="s">
        <v>55</v>
      </c>
      <c r="U8" s="95" t="s">
        <v>67</v>
      </c>
      <c r="V8" s="93" t="s">
        <v>55</v>
      </c>
      <c r="W8" s="95" t="s">
        <v>67</v>
      </c>
      <c r="X8" s="96" t="s">
        <v>55</v>
      </c>
      <c r="Y8" s="186"/>
      <c r="Z8" s="95" t="s">
        <v>67</v>
      </c>
      <c r="AA8" s="93" t="s">
        <v>55</v>
      </c>
    </row>
    <row r="9" spans="1:27" ht="19.5" customHeight="1">
      <c r="A9" s="97">
        <v>1</v>
      </c>
      <c r="B9" s="98" t="s">
        <v>6</v>
      </c>
      <c r="C9" s="99">
        <v>8700</v>
      </c>
      <c r="D9" s="100">
        <f>+'[6]ENERO- DICIEMBRE METAS'!D9</f>
        <v>8536</v>
      </c>
      <c r="E9" s="101">
        <f aca="true" t="shared" si="0" ref="E9:E29">+D9*100/C9</f>
        <v>98.11494252873563</v>
      </c>
      <c r="F9" s="100">
        <f>+'[6]ENERO- DICIEMBRE METAS'!F9</f>
        <v>8548</v>
      </c>
      <c r="G9" s="101">
        <f aca="true" t="shared" si="1" ref="G9:G29">+F9*100/C9</f>
        <v>98.25287356321839</v>
      </c>
      <c r="H9" s="100">
        <f>+'[6]ENERO- DICIEMBRE METAS'!H9</f>
        <v>9448</v>
      </c>
      <c r="I9" s="101">
        <f aca="true" t="shared" si="2" ref="I9:I29">+H9*100/C9</f>
        <v>108.59770114942529</v>
      </c>
      <c r="J9" s="100">
        <f>+'[6]ENERO- DICIEMBRE METAS'!J9</f>
        <v>8479</v>
      </c>
      <c r="K9" s="102">
        <f aca="true" t="shared" si="3" ref="K9:K29">+J9*100/C9</f>
        <v>97.45977011494253</v>
      </c>
      <c r="L9" s="100">
        <f>+'[6]ENERO- DICIEMBRE METAS'!L9</f>
        <v>8548</v>
      </c>
      <c r="M9" s="103">
        <f aca="true" t="shared" si="4" ref="M9:M29">+L9*100/C9</f>
        <v>98.25287356321839</v>
      </c>
      <c r="N9" s="100">
        <f>+'[6]ENERO- DICIEMBRE METAS'!N9</f>
        <v>8794</v>
      </c>
      <c r="O9" s="104">
        <f aca="true" t="shared" si="5" ref="O9:O29">+N9*100/C9</f>
        <v>101.08045977011494</v>
      </c>
      <c r="P9" s="105">
        <v>8960</v>
      </c>
      <c r="Q9" s="100">
        <f>+'[6]ENERO- DICIEMBRE METAS'!Q9</f>
        <v>8521</v>
      </c>
      <c r="R9" s="101">
        <f aca="true" t="shared" si="6" ref="R9:R29">+Q9*100/P9</f>
        <v>95.10044642857143</v>
      </c>
      <c r="S9" s="100">
        <f>+'[6]ENERO- DICIEMBRE METAS'!S9</f>
        <v>8553</v>
      </c>
      <c r="T9" s="102">
        <f>+S9*100/P9</f>
        <v>95.45758928571429</v>
      </c>
      <c r="U9" s="100">
        <f>+'[6]ENERO- DICIEMBRE METAS'!U9</f>
        <v>7880</v>
      </c>
      <c r="V9" s="101">
        <f aca="true" t="shared" si="7" ref="V9:V29">+U9*100/P9</f>
        <v>87.94642857142857</v>
      </c>
      <c r="W9" s="100">
        <f>+'[6]ENERO- DICIEMBRE METAS'!W9</f>
        <v>8984</v>
      </c>
      <c r="X9" s="106">
        <f>+W9*100/P9</f>
        <v>100.26785714285714</v>
      </c>
      <c r="Y9" s="105">
        <v>7300</v>
      </c>
      <c r="Z9" s="100">
        <f>+'[6]ENERO- DICIEMBRE METAS'!Z9</f>
        <v>7624</v>
      </c>
      <c r="AA9" s="104">
        <f aca="true" t="shared" si="8" ref="AA9:AA29">+Z9*100/Y9</f>
        <v>104.43835616438356</v>
      </c>
    </row>
    <row r="10" spans="1:27" ht="19.5" customHeight="1">
      <c r="A10" s="107">
        <v>2</v>
      </c>
      <c r="B10" s="108" t="s">
        <v>7</v>
      </c>
      <c r="C10" s="109">
        <v>8720</v>
      </c>
      <c r="D10" s="110">
        <f>+'[6]ENERO- DICIEMBRE METAS'!D10</f>
        <v>7386</v>
      </c>
      <c r="E10" s="111">
        <f t="shared" si="0"/>
        <v>84.70183486238533</v>
      </c>
      <c r="F10" s="110">
        <f>+'[6]ENERO- DICIEMBRE METAS'!F10</f>
        <v>7320</v>
      </c>
      <c r="G10" s="111">
        <f t="shared" si="1"/>
        <v>83.94495412844037</v>
      </c>
      <c r="H10" s="110">
        <f>+'[6]ENERO- DICIEMBRE METAS'!H10</f>
        <v>10013</v>
      </c>
      <c r="I10" s="111">
        <f t="shared" si="2"/>
        <v>114.82798165137615</v>
      </c>
      <c r="J10" s="110">
        <f>+'[6]ENERO- DICIEMBRE METAS'!J10</f>
        <v>7267</v>
      </c>
      <c r="K10" s="112">
        <f t="shared" si="3"/>
        <v>83.33715596330275</v>
      </c>
      <c r="L10" s="110">
        <f>+'[6]ENERO- DICIEMBRE METAS'!L10</f>
        <v>7320</v>
      </c>
      <c r="M10" s="113">
        <f t="shared" si="4"/>
        <v>83.94495412844037</v>
      </c>
      <c r="N10" s="110">
        <f>+'[6]ENERO- DICIEMBRE METAS'!N10</f>
        <v>7502</v>
      </c>
      <c r="O10" s="106">
        <f t="shared" si="5"/>
        <v>86.03211009174312</v>
      </c>
      <c r="P10" s="114">
        <v>8129</v>
      </c>
      <c r="Q10" s="110">
        <f>+'[6]ENERO- DICIEMBRE METAS'!Q10</f>
        <v>7176</v>
      </c>
      <c r="R10" s="111">
        <f t="shared" si="6"/>
        <v>88.27654077992374</v>
      </c>
      <c r="S10" s="110">
        <f>+'[6]ENERO- DICIEMBRE METAS'!S10</f>
        <v>7050</v>
      </c>
      <c r="T10" s="112">
        <f>+S10*100/P10</f>
        <v>86.72653462910567</v>
      </c>
      <c r="U10" s="110">
        <f>+'[6]ENERO- DICIEMBRE METAS'!U10</f>
        <v>6488</v>
      </c>
      <c r="V10" s="111">
        <f t="shared" si="7"/>
        <v>79.81301513101242</v>
      </c>
      <c r="W10" s="110">
        <f>+'[6]ENERO- DICIEMBRE METAS'!W10</f>
        <v>7465</v>
      </c>
      <c r="X10" s="106">
        <f aca="true" t="shared" si="9" ref="X10:X28">+W10*100/P10</f>
        <v>91.83171361791118</v>
      </c>
      <c r="Y10" s="114">
        <v>6900</v>
      </c>
      <c r="Z10" s="110">
        <f>+'[6]ENERO- DICIEMBRE METAS'!Z10</f>
        <v>5653</v>
      </c>
      <c r="AA10" s="106">
        <f t="shared" si="8"/>
        <v>81.92753623188406</v>
      </c>
    </row>
    <row r="11" spans="1:27" ht="19.5" customHeight="1">
      <c r="A11" s="107">
        <v>3</v>
      </c>
      <c r="B11" s="108" t="s">
        <v>8</v>
      </c>
      <c r="C11" s="109">
        <v>1299</v>
      </c>
      <c r="D11" s="110">
        <f>+'[6]ENERO- DICIEMBRE METAS'!D11</f>
        <v>1086</v>
      </c>
      <c r="E11" s="111">
        <f t="shared" si="0"/>
        <v>83.60277136258661</v>
      </c>
      <c r="F11" s="110">
        <f>+'[6]ENERO- DICIEMBRE METAS'!F11</f>
        <v>1085</v>
      </c>
      <c r="G11" s="111">
        <f t="shared" si="1"/>
        <v>83.52578906851424</v>
      </c>
      <c r="H11" s="110">
        <f>+'[6]ENERO- DICIEMBRE METAS'!H11</f>
        <v>66</v>
      </c>
      <c r="I11" s="111">
        <f t="shared" si="2"/>
        <v>5.080831408775982</v>
      </c>
      <c r="J11" s="110">
        <f>+'[6]ENERO- DICIEMBRE METAS'!J11</f>
        <v>1087</v>
      </c>
      <c r="K11" s="112">
        <f t="shared" si="3"/>
        <v>83.67975365665897</v>
      </c>
      <c r="L11" s="110">
        <f>+'[6]ENERO- DICIEMBRE METAS'!L11</f>
        <v>1085</v>
      </c>
      <c r="M11" s="113">
        <f t="shared" si="4"/>
        <v>83.52578906851424</v>
      </c>
      <c r="N11" s="110">
        <f>+'[6]ENERO- DICIEMBRE METAS'!N11</f>
        <v>1035</v>
      </c>
      <c r="O11" s="106">
        <f t="shared" si="5"/>
        <v>79.67667436489607</v>
      </c>
      <c r="P11" s="114">
        <v>1300</v>
      </c>
      <c r="Q11" s="110">
        <f>+'[6]ENERO- DICIEMBRE METAS'!Q11</f>
        <v>1191</v>
      </c>
      <c r="R11" s="111">
        <f t="shared" si="6"/>
        <v>91.61538461538461</v>
      </c>
      <c r="S11" s="110">
        <f>+'[6]ENERO- DICIEMBRE METAS'!S11</f>
        <v>1202</v>
      </c>
      <c r="T11" s="112">
        <f aca="true" t="shared" si="10" ref="T11:T28">+S11*100/P11</f>
        <v>92.46153846153847</v>
      </c>
      <c r="U11" s="110">
        <f>+'[6]ENERO- DICIEMBRE METAS'!U11</f>
        <v>1140</v>
      </c>
      <c r="V11" s="111">
        <f>+U11*100/P11</f>
        <v>87.6923076923077</v>
      </c>
      <c r="W11" s="110">
        <f>+'[6]ENERO- DICIEMBRE METAS'!W11</f>
        <v>1230</v>
      </c>
      <c r="X11" s="106">
        <f t="shared" si="9"/>
        <v>94.61538461538461</v>
      </c>
      <c r="Y11" s="114">
        <v>1700</v>
      </c>
      <c r="Z11" s="110">
        <f>+'[6]ENERO- DICIEMBRE METAS'!Z11</f>
        <v>1262</v>
      </c>
      <c r="AA11" s="106">
        <f t="shared" si="8"/>
        <v>74.23529411764706</v>
      </c>
    </row>
    <row r="12" spans="1:27" ht="19.5" customHeight="1">
      <c r="A12" s="107">
        <v>4</v>
      </c>
      <c r="B12" s="108" t="s">
        <v>9</v>
      </c>
      <c r="C12" s="109">
        <v>6120</v>
      </c>
      <c r="D12" s="110">
        <f>+'[6]ENERO- DICIEMBRE METAS'!D12</f>
        <v>4848</v>
      </c>
      <c r="E12" s="111">
        <f t="shared" si="0"/>
        <v>79.2156862745098</v>
      </c>
      <c r="F12" s="110">
        <f>+'[6]ENERO- DICIEMBRE METAS'!F12</f>
        <v>4847</v>
      </c>
      <c r="G12" s="111">
        <f t="shared" si="1"/>
        <v>79.19934640522875</v>
      </c>
      <c r="H12" s="110">
        <f>+'[6]ENERO- DICIEMBRE METAS'!H12</f>
        <v>10264</v>
      </c>
      <c r="I12" s="111">
        <f t="shared" si="2"/>
        <v>167.71241830065358</v>
      </c>
      <c r="J12" s="110">
        <f>+'[6]ENERO- DICIEMBRE METAS'!J12</f>
        <v>4870</v>
      </c>
      <c r="K12" s="112">
        <f t="shared" si="3"/>
        <v>79.57516339869281</v>
      </c>
      <c r="L12" s="110">
        <f>+'[6]ENERO- DICIEMBRE METAS'!L12</f>
        <v>4847</v>
      </c>
      <c r="M12" s="113">
        <f t="shared" si="4"/>
        <v>79.19934640522875</v>
      </c>
      <c r="N12" s="110">
        <f>+'[6]ENERO- DICIEMBRE METAS'!N12</f>
        <v>4771</v>
      </c>
      <c r="O12" s="106">
        <f t="shared" si="5"/>
        <v>77.95751633986929</v>
      </c>
      <c r="P12" s="114">
        <v>6000</v>
      </c>
      <c r="Q12" s="110">
        <f>+'[6]ENERO- DICIEMBRE METAS'!Q12</f>
        <v>5129</v>
      </c>
      <c r="R12" s="111">
        <f t="shared" si="6"/>
        <v>85.48333333333333</v>
      </c>
      <c r="S12" s="110">
        <f>+'[6]ENERO- DICIEMBRE METAS'!S12</f>
        <v>5144</v>
      </c>
      <c r="T12" s="112">
        <f t="shared" si="10"/>
        <v>85.73333333333333</v>
      </c>
      <c r="U12" s="110">
        <f>+'[6]ENERO- DICIEMBRE METAS'!U12</f>
        <v>5107</v>
      </c>
      <c r="V12" s="111">
        <f t="shared" si="7"/>
        <v>85.11666666666666</v>
      </c>
      <c r="W12" s="110">
        <f>+'[6]ENERO- DICIEMBRE METAS'!W12</f>
        <v>5219</v>
      </c>
      <c r="X12" s="106">
        <f t="shared" si="9"/>
        <v>86.98333333333333</v>
      </c>
      <c r="Y12" s="114">
        <v>5800</v>
      </c>
      <c r="Z12" s="110">
        <f>+'[6]ENERO- DICIEMBRE METAS'!Z12</f>
        <v>5174</v>
      </c>
      <c r="AA12" s="106">
        <f t="shared" si="8"/>
        <v>89.20689655172414</v>
      </c>
    </row>
    <row r="13" spans="1:27" ht="19.5" customHeight="1">
      <c r="A13" s="107">
        <v>5</v>
      </c>
      <c r="B13" s="108" t="s">
        <v>10</v>
      </c>
      <c r="C13" s="109">
        <v>6000</v>
      </c>
      <c r="D13" s="110">
        <f>+'[6]ENERO- DICIEMBRE METAS'!D13</f>
        <v>5416</v>
      </c>
      <c r="E13" s="111">
        <f t="shared" si="0"/>
        <v>90.26666666666667</v>
      </c>
      <c r="F13" s="110">
        <f>+'[6]ENERO- DICIEMBRE METAS'!F13</f>
        <v>5414</v>
      </c>
      <c r="G13" s="111">
        <f t="shared" si="1"/>
        <v>90.23333333333333</v>
      </c>
      <c r="H13" s="110">
        <f>+'[6]ENERO- DICIEMBRE METAS'!H13</f>
        <v>309</v>
      </c>
      <c r="I13" s="111">
        <f t="shared" si="2"/>
        <v>5.15</v>
      </c>
      <c r="J13" s="110">
        <f>+'[6]ENERO- DICIEMBRE METAS'!J13</f>
        <v>5415</v>
      </c>
      <c r="K13" s="112">
        <f t="shared" si="3"/>
        <v>90.25</v>
      </c>
      <c r="L13" s="110">
        <f>+'[6]ENERO- DICIEMBRE METAS'!L13</f>
        <v>5414</v>
      </c>
      <c r="M13" s="113">
        <f t="shared" si="4"/>
        <v>90.23333333333333</v>
      </c>
      <c r="N13" s="110">
        <f>+'[6]ENERO- DICIEMBRE METAS'!N13</f>
        <v>5031</v>
      </c>
      <c r="O13" s="106">
        <f t="shared" si="5"/>
        <v>83.85</v>
      </c>
      <c r="P13" s="114">
        <v>6150</v>
      </c>
      <c r="Q13" s="110">
        <f>+'[6]ENERO- DICIEMBRE METAS'!Q13</f>
        <v>5717</v>
      </c>
      <c r="R13" s="111">
        <f t="shared" si="6"/>
        <v>92.95934959349593</v>
      </c>
      <c r="S13" s="110">
        <f>+'[6]ENERO- DICIEMBRE METAS'!S13</f>
        <v>5765</v>
      </c>
      <c r="T13" s="112">
        <f t="shared" si="10"/>
        <v>93.73983739837398</v>
      </c>
      <c r="U13" s="110">
        <f>+'[6]ENERO- DICIEMBRE METAS'!U13</f>
        <v>4869</v>
      </c>
      <c r="V13" s="111">
        <f t="shared" si="7"/>
        <v>79.17073170731707</v>
      </c>
      <c r="W13" s="110">
        <f>+'[6]ENERO- DICIEMBRE METAS'!W13</f>
        <v>5859</v>
      </c>
      <c r="X13" s="106">
        <f t="shared" si="9"/>
        <v>95.26829268292683</v>
      </c>
      <c r="Y13" s="114">
        <v>6400</v>
      </c>
      <c r="Z13" s="110">
        <f>+'[6]ENERO- DICIEMBRE METAS'!Z13</f>
        <v>5401</v>
      </c>
      <c r="AA13" s="106">
        <f t="shared" si="8"/>
        <v>84.390625</v>
      </c>
    </row>
    <row r="14" spans="1:27" ht="19.5" customHeight="1">
      <c r="A14" s="107">
        <v>6</v>
      </c>
      <c r="B14" s="108" t="s">
        <v>11</v>
      </c>
      <c r="C14" s="109">
        <v>3483</v>
      </c>
      <c r="D14" s="110">
        <f>+'[6]ENERO- DICIEMBRE METAS'!D14</f>
        <v>2994</v>
      </c>
      <c r="E14" s="111">
        <f t="shared" si="0"/>
        <v>85.9603789836348</v>
      </c>
      <c r="F14" s="110">
        <f>+'[6]ENERO- DICIEMBRE METAS'!F14</f>
        <v>2996</v>
      </c>
      <c r="G14" s="111">
        <f t="shared" si="1"/>
        <v>86.01780074648292</v>
      </c>
      <c r="H14" s="110">
        <f>+'[6]ENERO- DICIEMBRE METAS'!H14</f>
        <v>4138</v>
      </c>
      <c r="I14" s="111">
        <f t="shared" si="2"/>
        <v>118.80562733275912</v>
      </c>
      <c r="J14" s="110">
        <f>+'[6]ENERO- DICIEMBRE METAS'!J14</f>
        <v>2996</v>
      </c>
      <c r="K14" s="112">
        <f t="shared" si="3"/>
        <v>86.01780074648292</v>
      </c>
      <c r="L14" s="110">
        <f>+'[6]ENERO- DICIEMBRE METAS'!L14</f>
        <v>2996</v>
      </c>
      <c r="M14" s="113">
        <f t="shared" si="4"/>
        <v>86.01780074648292</v>
      </c>
      <c r="N14" s="110">
        <f>+'[6]ENERO- DICIEMBRE METAS'!N14</f>
        <v>2893</v>
      </c>
      <c r="O14" s="106">
        <f t="shared" si="5"/>
        <v>83.06057995980477</v>
      </c>
      <c r="P14" s="114">
        <v>3400</v>
      </c>
      <c r="Q14" s="110">
        <f>+'[6]ENERO- DICIEMBRE METAS'!Q14</f>
        <v>3142</v>
      </c>
      <c r="R14" s="111">
        <f t="shared" si="6"/>
        <v>92.41176470588235</v>
      </c>
      <c r="S14" s="110">
        <f>+'[6]ENERO- DICIEMBRE METAS'!S14</f>
        <v>3168</v>
      </c>
      <c r="T14" s="112">
        <f t="shared" si="10"/>
        <v>93.17647058823529</v>
      </c>
      <c r="U14" s="110">
        <f>+'[6]ENERO- DICIEMBRE METAS'!U14</f>
        <v>3080</v>
      </c>
      <c r="V14" s="111">
        <f t="shared" si="7"/>
        <v>90.58823529411765</v>
      </c>
      <c r="W14" s="110">
        <f>+'[6]ENERO- DICIEMBRE METAS'!W14</f>
        <v>3238</v>
      </c>
      <c r="X14" s="106">
        <f t="shared" si="9"/>
        <v>95.23529411764706</v>
      </c>
      <c r="Y14" s="114">
        <v>3500</v>
      </c>
      <c r="Z14" s="110">
        <f>+'[6]ENERO- DICIEMBRE METAS'!Z14</f>
        <v>3126</v>
      </c>
      <c r="AA14" s="106">
        <f t="shared" si="8"/>
        <v>89.31428571428572</v>
      </c>
    </row>
    <row r="15" spans="1:27" ht="19.5" customHeight="1">
      <c r="A15" s="107">
        <v>7</v>
      </c>
      <c r="B15" s="108" t="s">
        <v>12</v>
      </c>
      <c r="C15" s="109">
        <v>8960</v>
      </c>
      <c r="D15" s="110">
        <f>+'[6]ENERO- DICIEMBRE METAS'!D15</f>
        <v>8374</v>
      </c>
      <c r="E15" s="111">
        <f t="shared" si="0"/>
        <v>93.45982142857143</v>
      </c>
      <c r="F15" s="110">
        <f>+'[6]ENERO- DICIEMBRE METAS'!F15</f>
        <v>8378</v>
      </c>
      <c r="G15" s="111">
        <f t="shared" si="1"/>
        <v>93.50446428571429</v>
      </c>
      <c r="H15" s="110">
        <f>+'[6]ENERO- DICIEMBRE METAS'!H15</f>
        <v>1952</v>
      </c>
      <c r="I15" s="111">
        <f t="shared" si="2"/>
        <v>21.785714285714285</v>
      </c>
      <c r="J15" s="110">
        <f>+'[6]ENERO- DICIEMBRE METAS'!J15</f>
        <v>8385</v>
      </c>
      <c r="K15" s="112">
        <f t="shared" si="3"/>
        <v>93.58258928571429</v>
      </c>
      <c r="L15" s="110">
        <f>+'[6]ENERO- DICIEMBRE METAS'!L15</f>
        <v>8378</v>
      </c>
      <c r="M15" s="113">
        <f t="shared" si="4"/>
        <v>93.50446428571429</v>
      </c>
      <c r="N15" s="110">
        <f>+'[6]ENERO- DICIEMBRE METAS'!N15</f>
        <v>7979</v>
      </c>
      <c r="O15" s="106">
        <f t="shared" si="5"/>
        <v>89.05133928571429</v>
      </c>
      <c r="P15" s="114">
        <v>9712</v>
      </c>
      <c r="Q15" s="110">
        <f>+'[6]ENERO- DICIEMBRE METAS'!Q15</f>
        <v>9321</v>
      </c>
      <c r="R15" s="111">
        <f t="shared" si="6"/>
        <v>95.97405271828666</v>
      </c>
      <c r="S15" s="110">
        <f>+'[6]ENERO- DICIEMBRE METAS'!S15</f>
        <v>9415</v>
      </c>
      <c r="T15" s="112">
        <f t="shared" si="10"/>
        <v>96.94192751235585</v>
      </c>
      <c r="U15" s="110">
        <f>+'[6]ENERO- DICIEMBRE METAS'!U15</f>
        <v>8327</v>
      </c>
      <c r="V15" s="111">
        <f t="shared" si="7"/>
        <v>85.73929159802306</v>
      </c>
      <c r="W15" s="110">
        <f>+'[6]ENERO- DICIEMBRE METAS'!W15</f>
        <v>9629</v>
      </c>
      <c r="X15" s="106">
        <f t="shared" si="9"/>
        <v>99.14538714991762</v>
      </c>
      <c r="Y15" s="114">
        <v>8100</v>
      </c>
      <c r="Z15" s="110">
        <f>+'[6]ENERO- DICIEMBRE METAS'!Z15</f>
        <v>9432</v>
      </c>
      <c r="AA15" s="106">
        <f t="shared" si="8"/>
        <v>116.44444444444444</v>
      </c>
    </row>
    <row r="16" spans="1:27" ht="19.5" customHeight="1">
      <c r="A16" s="107">
        <v>8</v>
      </c>
      <c r="B16" s="108" t="s">
        <v>13</v>
      </c>
      <c r="C16" s="109">
        <v>14446</v>
      </c>
      <c r="D16" s="110">
        <f>+'[6]ENERO- DICIEMBRE METAS'!D16</f>
        <v>12605</v>
      </c>
      <c r="E16" s="111">
        <f t="shared" si="0"/>
        <v>87.25598781669666</v>
      </c>
      <c r="F16" s="110">
        <f>+'[6]ENERO- DICIEMBRE METAS'!F16</f>
        <v>12606</v>
      </c>
      <c r="G16" s="111">
        <f t="shared" si="1"/>
        <v>87.26291014813789</v>
      </c>
      <c r="H16" s="110">
        <f>+'[6]ENERO- DICIEMBRE METAS'!H16</f>
        <v>11113</v>
      </c>
      <c r="I16" s="111">
        <f t="shared" si="2"/>
        <v>76.92786930638239</v>
      </c>
      <c r="J16" s="110">
        <f>+'[6]ENERO- DICIEMBRE METAS'!J16</f>
        <v>12605</v>
      </c>
      <c r="K16" s="112">
        <f t="shared" si="3"/>
        <v>87.25598781669666</v>
      </c>
      <c r="L16" s="110">
        <f>+'[6]ENERO- DICIEMBRE METAS'!L16</f>
        <v>12606</v>
      </c>
      <c r="M16" s="113">
        <f t="shared" si="4"/>
        <v>87.26291014813789</v>
      </c>
      <c r="N16" s="110">
        <f>+'[6]ENERO- DICIEMBRE METAS'!N16</f>
        <v>12390</v>
      </c>
      <c r="O16" s="106">
        <f t="shared" si="5"/>
        <v>85.76768655683234</v>
      </c>
      <c r="P16" s="114">
        <v>13925</v>
      </c>
      <c r="Q16" s="110">
        <f>+'[6]ENERO- DICIEMBRE METAS'!Q16</f>
        <v>12924</v>
      </c>
      <c r="R16" s="111">
        <f t="shared" si="6"/>
        <v>92.81149012567325</v>
      </c>
      <c r="S16" s="110">
        <f>+'[6]ENERO- DICIEMBRE METAS'!S16</f>
        <v>12988</v>
      </c>
      <c r="T16" s="112">
        <f t="shared" si="10"/>
        <v>93.27109515260324</v>
      </c>
      <c r="U16" s="110">
        <f>+'[6]ENERO- DICIEMBRE METAS'!U16</f>
        <v>11909</v>
      </c>
      <c r="V16" s="111">
        <f t="shared" si="7"/>
        <v>85.52244165170556</v>
      </c>
      <c r="W16" s="110">
        <f>+'[6]ENERO- DICIEMBRE METAS'!W16</f>
        <v>13363</v>
      </c>
      <c r="X16" s="106">
        <f t="shared" si="9"/>
        <v>95.9640933572711</v>
      </c>
      <c r="Y16" s="114">
        <v>14116</v>
      </c>
      <c r="Z16" s="110">
        <f>+'[6]ENERO- DICIEMBRE METAS'!Z16</f>
        <v>13156</v>
      </c>
      <c r="AA16" s="106">
        <f t="shared" si="8"/>
        <v>93.19920657410032</v>
      </c>
    </row>
    <row r="17" spans="1:27" ht="19.5" customHeight="1">
      <c r="A17" s="107">
        <v>9</v>
      </c>
      <c r="B17" s="108" t="s">
        <v>14</v>
      </c>
      <c r="C17" s="109">
        <v>6159</v>
      </c>
      <c r="D17" s="110">
        <f>+'[6]ENERO- DICIEMBRE METAS'!D17</f>
        <v>5208</v>
      </c>
      <c r="E17" s="111">
        <f t="shared" si="0"/>
        <v>84.55918168533853</v>
      </c>
      <c r="F17" s="110">
        <f>+'[6]ENERO- DICIEMBRE METAS'!F17</f>
        <v>5205</v>
      </c>
      <c r="G17" s="111">
        <f t="shared" si="1"/>
        <v>84.51047247929858</v>
      </c>
      <c r="H17" s="110">
        <f>+'[6]ENERO- DICIEMBRE METAS'!H17</f>
        <v>1264</v>
      </c>
      <c r="I17" s="111">
        <f t="shared" si="2"/>
        <v>20.522812144828706</v>
      </c>
      <c r="J17" s="110">
        <f>+'[6]ENERO- DICIEMBRE METAS'!J17</f>
        <v>5210</v>
      </c>
      <c r="K17" s="112">
        <f t="shared" si="3"/>
        <v>84.59165448936515</v>
      </c>
      <c r="L17" s="110">
        <f>+'[6]ENERO- DICIEMBRE METAS'!L17</f>
        <v>5205</v>
      </c>
      <c r="M17" s="113">
        <f t="shared" si="4"/>
        <v>84.51047247929858</v>
      </c>
      <c r="N17" s="110">
        <f>+'[6]ENERO- DICIEMBRE METAS'!N17</f>
        <v>5162</v>
      </c>
      <c r="O17" s="106">
        <f t="shared" si="5"/>
        <v>83.8123071927261</v>
      </c>
      <c r="P17" s="114">
        <v>6394</v>
      </c>
      <c r="Q17" s="110">
        <f>+'[6]ENERO- DICIEMBRE METAS'!Q17</f>
        <v>5480</v>
      </c>
      <c r="R17" s="111">
        <f t="shared" si="6"/>
        <v>85.70534876446669</v>
      </c>
      <c r="S17" s="110">
        <f>+'[6]ENERO- DICIEMBRE METAS'!S17</f>
        <v>5455</v>
      </c>
      <c r="T17" s="112">
        <f t="shared" si="10"/>
        <v>85.31435720988426</v>
      </c>
      <c r="U17" s="110">
        <f>+'[6]ENERO- DICIEMBRE METAS'!U17</f>
        <v>5405</v>
      </c>
      <c r="V17" s="111">
        <f t="shared" si="7"/>
        <v>84.53237410071942</v>
      </c>
      <c r="W17" s="110">
        <f>+'[6]ENERO- DICIEMBRE METAS'!W17</f>
        <v>5788</v>
      </c>
      <c r="X17" s="106">
        <f t="shared" si="9"/>
        <v>90.52236471692211</v>
      </c>
      <c r="Y17" s="114">
        <v>6800</v>
      </c>
      <c r="Z17" s="110">
        <f>+'[6]ENERO- DICIEMBRE METAS'!Z17</f>
        <v>6043</v>
      </c>
      <c r="AA17" s="106">
        <f t="shared" si="8"/>
        <v>88.86764705882354</v>
      </c>
    </row>
    <row r="18" spans="1:27" ht="19.5" customHeight="1">
      <c r="A18" s="107">
        <v>10</v>
      </c>
      <c r="B18" s="108" t="s">
        <v>15</v>
      </c>
      <c r="C18" s="109">
        <v>8610</v>
      </c>
      <c r="D18" s="110">
        <f>+'[6]ENERO- DICIEMBRE METAS'!D18</f>
        <v>7100</v>
      </c>
      <c r="E18" s="111">
        <f t="shared" si="0"/>
        <v>82.4622531939605</v>
      </c>
      <c r="F18" s="110">
        <f>+'[6]ENERO- DICIEMBRE METAS'!F18</f>
        <v>7086</v>
      </c>
      <c r="G18" s="111">
        <f t="shared" si="1"/>
        <v>82.29965156794425</v>
      </c>
      <c r="H18" s="110">
        <f>+'[6]ENERO- DICIEMBRE METAS'!H18</f>
        <v>3706</v>
      </c>
      <c r="I18" s="111">
        <f t="shared" si="2"/>
        <v>43.04297328687573</v>
      </c>
      <c r="J18" s="110">
        <f>+'[6]ENERO- DICIEMBRE METAS'!J18</f>
        <v>7088</v>
      </c>
      <c r="K18" s="112">
        <f t="shared" si="3"/>
        <v>82.32288037166086</v>
      </c>
      <c r="L18" s="110">
        <f>+'[6]ENERO- DICIEMBRE METAS'!L18</f>
        <v>7086</v>
      </c>
      <c r="M18" s="113">
        <f t="shared" si="4"/>
        <v>82.29965156794425</v>
      </c>
      <c r="N18" s="110">
        <f>+'[6]ENERO- DICIEMBRE METAS'!N18</f>
        <v>6918</v>
      </c>
      <c r="O18" s="106">
        <f t="shared" si="5"/>
        <v>80.34843205574913</v>
      </c>
      <c r="P18" s="114">
        <v>8680</v>
      </c>
      <c r="Q18" s="110">
        <f>+'[6]ENERO- DICIEMBRE METAS'!Q18</f>
        <v>7604</v>
      </c>
      <c r="R18" s="111">
        <f t="shared" si="6"/>
        <v>87.6036866359447</v>
      </c>
      <c r="S18" s="110">
        <f>+'[6]ENERO- DICIEMBRE METAS'!S18</f>
        <v>7706</v>
      </c>
      <c r="T18" s="112">
        <f t="shared" si="10"/>
        <v>88.77880184331798</v>
      </c>
      <c r="U18" s="110">
        <f>+'[6]ENERO- DICIEMBRE METAS'!U18</f>
        <v>7282</v>
      </c>
      <c r="V18" s="111">
        <f t="shared" si="7"/>
        <v>83.89400921658986</v>
      </c>
      <c r="W18" s="110">
        <f>+'[6]ENERO- DICIEMBRE METAS'!W18</f>
        <v>7974</v>
      </c>
      <c r="X18" s="106">
        <f t="shared" si="9"/>
        <v>91.86635944700461</v>
      </c>
      <c r="Y18" s="114">
        <v>9100</v>
      </c>
      <c r="Z18" s="110">
        <f>+'[6]ENERO- DICIEMBRE METAS'!Z18</f>
        <v>7625</v>
      </c>
      <c r="AA18" s="106">
        <f t="shared" si="8"/>
        <v>83.79120879120879</v>
      </c>
    </row>
    <row r="19" spans="1:27" ht="19.5" customHeight="1">
      <c r="A19" s="107">
        <v>11</v>
      </c>
      <c r="B19" s="108" t="s">
        <v>16</v>
      </c>
      <c r="C19" s="109">
        <v>11000</v>
      </c>
      <c r="D19" s="110">
        <f>+'[6]ENERO- DICIEMBRE METAS'!D19</f>
        <v>8851</v>
      </c>
      <c r="E19" s="111">
        <f t="shared" si="0"/>
        <v>80.46363636363637</v>
      </c>
      <c r="F19" s="110">
        <f>+'[6]ENERO- DICIEMBRE METAS'!F19</f>
        <v>8859</v>
      </c>
      <c r="G19" s="111">
        <f t="shared" si="1"/>
        <v>80.53636363636363</v>
      </c>
      <c r="H19" s="110">
        <f>+'[6]ENERO- DICIEMBRE METAS'!H19</f>
        <v>6464</v>
      </c>
      <c r="I19" s="111">
        <f t="shared" si="2"/>
        <v>58.763636363636365</v>
      </c>
      <c r="J19" s="110">
        <f>+'[6]ENERO- DICIEMBRE METAS'!J19</f>
        <v>8856</v>
      </c>
      <c r="K19" s="112">
        <f t="shared" si="3"/>
        <v>80.50909090909092</v>
      </c>
      <c r="L19" s="110">
        <f>+'[6]ENERO- DICIEMBRE METAS'!L19</f>
        <v>8859</v>
      </c>
      <c r="M19" s="113">
        <f t="shared" si="4"/>
        <v>80.53636363636363</v>
      </c>
      <c r="N19" s="110">
        <f>+'[6]ENERO- DICIEMBRE METAS'!N19</f>
        <v>8842</v>
      </c>
      <c r="O19" s="106">
        <f t="shared" si="5"/>
        <v>80.38181818181818</v>
      </c>
      <c r="P19" s="114">
        <v>10750</v>
      </c>
      <c r="Q19" s="110">
        <f>+'[6]ENERO- DICIEMBRE METAS'!Q19</f>
        <v>9350</v>
      </c>
      <c r="R19" s="111">
        <f t="shared" si="6"/>
        <v>86.97674418604652</v>
      </c>
      <c r="S19" s="110">
        <f>+'[6]ENERO- DICIEMBRE METAS'!S19</f>
        <v>9521</v>
      </c>
      <c r="T19" s="112">
        <f t="shared" si="10"/>
        <v>88.56744186046511</v>
      </c>
      <c r="U19" s="110">
        <f>+'[6]ENERO- DICIEMBRE METAS'!U19</f>
        <v>8708</v>
      </c>
      <c r="V19" s="111">
        <f t="shared" si="7"/>
        <v>81.0046511627907</v>
      </c>
      <c r="W19" s="110">
        <f>+'[6]ENERO- DICIEMBRE METAS'!W19</f>
        <v>9709</v>
      </c>
      <c r="X19" s="106">
        <f t="shared" si="9"/>
        <v>90.31627906976745</v>
      </c>
      <c r="Y19" s="114">
        <v>12800</v>
      </c>
      <c r="Z19" s="110">
        <f>+'[6]ENERO- DICIEMBRE METAS'!Z19</f>
        <v>9971</v>
      </c>
      <c r="AA19" s="106">
        <f t="shared" si="8"/>
        <v>77.8984375</v>
      </c>
    </row>
    <row r="20" spans="1:27" ht="19.5" customHeight="1">
      <c r="A20" s="107">
        <v>12</v>
      </c>
      <c r="B20" s="108" t="s">
        <v>17</v>
      </c>
      <c r="C20" s="109">
        <v>4664</v>
      </c>
      <c r="D20" s="110">
        <f>+'[6]ENERO- DICIEMBRE METAS'!D20</f>
        <v>3567</v>
      </c>
      <c r="E20" s="111">
        <f t="shared" si="0"/>
        <v>76.47941680960548</v>
      </c>
      <c r="F20" s="110">
        <f>+'[6]ENERO- DICIEMBRE METAS'!F20</f>
        <v>3553</v>
      </c>
      <c r="G20" s="111">
        <f t="shared" si="1"/>
        <v>76.17924528301887</v>
      </c>
      <c r="H20" s="110">
        <f>+'[6]ENERO- DICIEMBRE METAS'!H20</f>
        <v>11900</v>
      </c>
      <c r="I20" s="111">
        <f t="shared" si="2"/>
        <v>255.14579759862778</v>
      </c>
      <c r="J20" s="110">
        <f>+'[6]ENERO- DICIEMBRE METAS'!J20</f>
        <v>3527</v>
      </c>
      <c r="K20" s="112">
        <f t="shared" si="3"/>
        <v>75.62178387650086</v>
      </c>
      <c r="L20" s="110">
        <f>+'[6]ENERO- DICIEMBRE METAS'!L20</f>
        <v>3553</v>
      </c>
      <c r="M20" s="113">
        <f t="shared" si="4"/>
        <v>76.17924528301887</v>
      </c>
      <c r="N20" s="110">
        <f>+'[6]ENERO- DICIEMBRE METAS'!N20</f>
        <v>3830</v>
      </c>
      <c r="O20" s="106">
        <f t="shared" si="5"/>
        <v>82.11835334476844</v>
      </c>
      <c r="P20" s="114">
        <v>4671</v>
      </c>
      <c r="Q20" s="110">
        <f>+'[6]ENERO- DICIEMBRE METAS'!Q20</f>
        <v>3267</v>
      </c>
      <c r="R20" s="111">
        <f t="shared" si="6"/>
        <v>69.94219653179191</v>
      </c>
      <c r="S20" s="110">
        <f>+'[6]ENERO- DICIEMBRE METAS'!S20</f>
        <v>3318</v>
      </c>
      <c r="T20" s="112">
        <f t="shared" si="10"/>
        <v>71.03403982016698</v>
      </c>
      <c r="U20" s="110">
        <f>+'[6]ENERO- DICIEMBRE METAS'!U20</f>
        <v>2959</v>
      </c>
      <c r="V20" s="111">
        <f t="shared" si="7"/>
        <v>63.34831941768358</v>
      </c>
      <c r="W20" s="110">
        <f>+'[6]ENERO- DICIEMBRE METAS'!W20</f>
        <v>3444</v>
      </c>
      <c r="X20" s="106">
        <f t="shared" si="9"/>
        <v>73.7315350032113</v>
      </c>
      <c r="Y20" s="114">
        <v>3500</v>
      </c>
      <c r="Z20" s="110">
        <f>+'[6]ENERO- DICIEMBRE METAS'!Z20</f>
        <v>2677</v>
      </c>
      <c r="AA20" s="106">
        <f t="shared" si="8"/>
        <v>76.48571428571428</v>
      </c>
    </row>
    <row r="21" spans="1:27" ht="19.5" customHeight="1">
      <c r="A21" s="107">
        <v>13</v>
      </c>
      <c r="B21" s="108" t="s">
        <v>18</v>
      </c>
      <c r="C21" s="109">
        <v>2405</v>
      </c>
      <c r="D21" s="110">
        <f>+'[6]ENERO- DICIEMBRE METAS'!D21</f>
        <v>2458</v>
      </c>
      <c r="E21" s="111">
        <f t="shared" si="0"/>
        <v>102.20374220374221</v>
      </c>
      <c r="F21" s="110">
        <f>+'[6]ENERO- DICIEMBRE METAS'!F21</f>
        <v>2460</v>
      </c>
      <c r="G21" s="111">
        <f t="shared" si="1"/>
        <v>102.28690228690229</v>
      </c>
      <c r="H21" s="110">
        <f>+'[6]ENERO- DICIEMBRE METAS'!H21</f>
        <v>22207</v>
      </c>
      <c r="I21" s="111">
        <f t="shared" si="2"/>
        <v>923.3679833679834</v>
      </c>
      <c r="J21" s="110">
        <f>+'[6]ENERO- DICIEMBRE METAS'!J21</f>
        <v>2457</v>
      </c>
      <c r="K21" s="112">
        <f t="shared" si="3"/>
        <v>102.16216216216216</v>
      </c>
      <c r="L21" s="110">
        <f>+'[6]ENERO- DICIEMBRE METAS'!L21</f>
        <v>2460</v>
      </c>
      <c r="M21" s="113">
        <f t="shared" si="4"/>
        <v>102.28690228690229</v>
      </c>
      <c r="N21" s="110">
        <f>+'[6]ENERO- DICIEMBRE METAS'!N21</f>
        <v>2568</v>
      </c>
      <c r="O21" s="106">
        <f t="shared" si="5"/>
        <v>106.77754677754677</v>
      </c>
      <c r="P21" s="114">
        <v>2759</v>
      </c>
      <c r="Q21" s="110">
        <f>+'[6]ENERO- DICIEMBRE METAS'!Q21</f>
        <v>2297</v>
      </c>
      <c r="R21" s="111">
        <f t="shared" si="6"/>
        <v>83.25480246466111</v>
      </c>
      <c r="S21" s="110">
        <f>+'[6]ENERO- DICIEMBRE METAS'!S21</f>
        <v>2327</v>
      </c>
      <c r="T21" s="112">
        <f t="shared" si="10"/>
        <v>84.34215295396884</v>
      </c>
      <c r="U21" s="110">
        <f>+'[6]ENERO- DICIEMBRE METAS'!U21</f>
        <v>2298</v>
      </c>
      <c r="V21" s="111">
        <f t="shared" si="7"/>
        <v>83.29104748097137</v>
      </c>
      <c r="W21" s="110">
        <f>+'[6]ENERO- DICIEMBRE METAS'!W21</f>
        <v>2446</v>
      </c>
      <c r="X21" s="106">
        <f t="shared" si="9"/>
        <v>88.65530989488946</v>
      </c>
      <c r="Y21" s="114">
        <v>3048</v>
      </c>
      <c r="Z21" s="110">
        <f>+'[6]ENERO- DICIEMBRE METAS'!Z21</f>
        <v>2294</v>
      </c>
      <c r="AA21" s="106">
        <f t="shared" si="8"/>
        <v>75.26246719160105</v>
      </c>
    </row>
    <row r="22" spans="1:27" ht="19.5" customHeight="1">
      <c r="A22" s="107">
        <v>14</v>
      </c>
      <c r="B22" s="108" t="s">
        <v>19</v>
      </c>
      <c r="C22" s="109">
        <v>1096</v>
      </c>
      <c r="D22" s="110">
        <f>+'[6]ENERO- DICIEMBRE METAS'!D22</f>
        <v>887</v>
      </c>
      <c r="E22" s="111">
        <f t="shared" si="0"/>
        <v>80.93065693430657</v>
      </c>
      <c r="F22" s="110">
        <f>+'[6]ENERO- DICIEMBRE METAS'!F22</f>
        <v>887</v>
      </c>
      <c r="G22" s="111">
        <f t="shared" si="1"/>
        <v>80.93065693430657</v>
      </c>
      <c r="H22" s="110">
        <f>+'[6]ENERO- DICIEMBRE METAS'!H22</f>
        <v>6470</v>
      </c>
      <c r="I22" s="111">
        <f t="shared" si="2"/>
        <v>590.3284671532847</v>
      </c>
      <c r="J22" s="110">
        <f>+'[6]ENERO- DICIEMBRE METAS'!J22</f>
        <v>756</v>
      </c>
      <c r="K22" s="112">
        <f t="shared" si="3"/>
        <v>68.97810218978103</v>
      </c>
      <c r="L22" s="110">
        <f>+'[6]ENERO- DICIEMBRE METAS'!L22</f>
        <v>887</v>
      </c>
      <c r="M22" s="113">
        <f t="shared" si="4"/>
        <v>80.93065693430657</v>
      </c>
      <c r="N22" s="110">
        <f>+'[6]ENERO- DICIEMBRE METAS'!N22</f>
        <v>859</v>
      </c>
      <c r="O22" s="106">
        <f t="shared" si="5"/>
        <v>78.37591240875912</v>
      </c>
      <c r="P22" s="114">
        <v>1050</v>
      </c>
      <c r="Q22" s="110">
        <f>+'[6]ENERO- DICIEMBRE METAS'!Q22</f>
        <v>964</v>
      </c>
      <c r="R22" s="111">
        <f t="shared" si="6"/>
        <v>91.80952380952381</v>
      </c>
      <c r="S22" s="110">
        <f>+'[6]ENERO- DICIEMBRE METAS'!S22</f>
        <v>978</v>
      </c>
      <c r="T22" s="112">
        <f t="shared" si="10"/>
        <v>93.14285714285714</v>
      </c>
      <c r="U22" s="110">
        <f>+'[6]ENERO- DICIEMBRE METAS'!U22</f>
        <v>969</v>
      </c>
      <c r="V22" s="111">
        <f t="shared" si="7"/>
        <v>92.28571428571429</v>
      </c>
      <c r="W22" s="110">
        <f>+'[6]ENERO- DICIEMBRE METAS'!W22</f>
        <v>1014</v>
      </c>
      <c r="X22" s="106">
        <f t="shared" si="9"/>
        <v>96.57142857142857</v>
      </c>
      <c r="Y22" s="114">
        <v>1169</v>
      </c>
      <c r="Z22" s="110">
        <f>+'[6]ENERO- DICIEMBRE METAS'!Z22</f>
        <v>701</v>
      </c>
      <c r="AA22" s="106">
        <f t="shared" si="8"/>
        <v>59.96578272027374</v>
      </c>
    </row>
    <row r="23" spans="1:27" ht="19.5" customHeight="1">
      <c r="A23" s="107">
        <v>15</v>
      </c>
      <c r="B23" s="108" t="s">
        <v>20</v>
      </c>
      <c r="C23" s="109">
        <v>3568</v>
      </c>
      <c r="D23" s="110">
        <f>+'[6]ENERO- DICIEMBRE METAS'!D23</f>
        <v>3262</v>
      </c>
      <c r="E23" s="111">
        <f t="shared" si="0"/>
        <v>91.4237668161435</v>
      </c>
      <c r="F23" s="110">
        <f>+'[6]ENERO- DICIEMBRE METAS'!F23</f>
        <v>3260</v>
      </c>
      <c r="G23" s="111">
        <f t="shared" si="1"/>
        <v>91.3677130044843</v>
      </c>
      <c r="H23" s="110">
        <f>+'[6]ENERO- DICIEMBRE METAS'!H23</f>
        <v>413</v>
      </c>
      <c r="I23" s="111">
        <f t="shared" si="2"/>
        <v>11.575112107623319</v>
      </c>
      <c r="J23" s="110">
        <f>+'[6]ENERO- DICIEMBRE METAS'!J23</f>
        <v>3259</v>
      </c>
      <c r="K23" s="112">
        <f t="shared" si="3"/>
        <v>91.33968609865471</v>
      </c>
      <c r="L23" s="110">
        <f>+'[6]ENERO- DICIEMBRE METAS'!L23</f>
        <v>3260</v>
      </c>
      <c r="M23" s="113">
        <f t="shared" si="4"/>
        <v>91.3677130044843</v>
      </c>
      <c r="N23" s="110">
        <f>+'[6]ENERO- DICIEMBRE METAS'!N23</f>
        <v>3321</v>
      </c>
      <c r="O23" s="106">
        <f t="shared" si="5"/>
        <v>93.07735426008969</v>
      </c>
      <c r="P23" s="114">
        <v>3829</v>
      </c>
      <c r="Q23" s="110">
        <f>+'[6]ENERO- DICIEMBRE METAS'!Q23</f>
        <v>3058</v>
      </c>
      <c r="R23" s="111">
        <f t="shared" si="6"/>
        <v>79.86419430660747</v>
      </c>
      <c r="S23" s="110">
        <f>+'[6]ENERO- DICIEMBRE METAS'!S23</f>
        <v>3052</v>
      </c>
      <c r="T23" s="112">
        <f t="shared" si="10"/>
        <v>79.70749542961609</v>
      </c>
      <c r="U23" s="110">
        <f>+'[6]ENERO- DICIEMBRE METAS'!U23</f>
        <v>2940</v>
      </c>
      <c r="V23" s="111">
        <f t="shared" si="7"/>
        <v>76.78244972577697</v>
      </c>
      <c r="W23" s="110">
        <f>+'[6]ENERO- DICIEMBRE METAS'!W23</f>
        <v>3126</v>
      </c>
      <c r="X23" s="106">
        <f t="shared" si="9"/>
        <v>81.64011491250979</v>
      </c>
      <c r="Y23" s="114">
        <v>2800</v>
      </c>
      <c r="Z23" s="110">
        <f>+'[6]ENERO- DICIEMBRE METAS'!Z23</f>
        <v>3301</v>
      </c>
      <c r="AA23" s="106">
        <f t="shared" si="8"/>
        <v>117.89285714285714</v>
      </c>
    </row>
    <row r="24" spans="1:27" ht="19.5" customHeight="1">
      <c r="A24" s="107">
        <v>16</v>
      </c>
      <c r="B24" s="108" t="s">
        <v>21</v>
      </c>
      <c r="C24" s="109">
        <v>6044</v>
      </c>
      <c r="D24" s="110">
        <f>+'[6]ENERO- DICIEMBRE METAS'!D24</f>
        <v>5163</v>
      </c>
      <c r="E24" s="111">
        <f t="shared" si="0"/>
        <v>85.42356055592323</v>
      </c>
      <c r="F24" s="110">
        <f>+'[6]ENERO- DICIEMBRE METAS'!F24</f>
        <v>5155</v>
      </c>
      <c r="G24" s="111">
        <f t="shared" si="1"/>
        <v>85.29119788219722</v>
      </c>
      <c r="H24" s="110">
        <f>+'[6]ENERO- DICIEMBRE METAS'!H24</f>
        <v>4549</v>
      </c>
      <c r="I24" s="111">
        <f t="shared" si="2"/>
        <v>75.26472534745201</v>
      </c>
      <c r="J24" s="110">
        <f>+'[6]ENERO- DICIEMBRE METAS'!J24</f>
        <v>5176</v>
      </c>
      <c r="K24" s="112">
        <f t="shared" si="3"/>
        <v>85.638649900728</v>
      </c>
      <c r="L24" s="110">
        <f>+'[6]ENERO- DICIEMBRE METAS'!L24</f>
        <v>5155</v>
      </c>
      <c r="M24" s="113">
        <f t="shared" si="4"/>
        <v>85.29119788219722</v>
      </c>
      <c r="N24" s="110">
        <f>+'[6]ENERO- DICIEMBRE METAS'!N24</f>
        <v>5364</v>
      </c>
      <c r="O24" s="106">
        <f t="shared" si="5"/>
        <v>88.74917273328921</v>
      </c>
      <c r="P24" s="114">
        <v>5741</v>
      </c>
      <c r="Q24" s="110">
        <f>+'[6]ENERO- DICIEMBRE METAS'!Q24</f>
        <v>5033</v>
      </c>
      <c r="R24" s="111">
        <f t="shared" si="6"/>
        <v>87.66765371886432</v>
      </c>
      <c r="S24" s="110">
        <f>+'[6]ENERO- DICIEMBRE METAS'!S24</f>
        <v>5112</v>
      </c>
      <c r="T24" s="112">
        <f t="shared" si="10"/>
        <v>89.04372060616618</v>
      </c>
      <c r="U24" s="110">
        <f>+'[6]ENERO- DICIEMBRE METAS'!U24</f>
        <v>4482</v>
      </c>
      <c r="V24" s="111">
        <f t="shared" si="7"/>
        <v>78.07002264413865</v>
      </c>
      <c r="W24" s="110">
        <f>+'[6]ENERO- DICIEMBRE METAS'!W24</f>
        <v>5229</v>
      </c>
      <c r="X24" s="106">
        <f t="shared" si="9"/>
        <v>91.08169308482843</v>
      </c>
      <c r="Y24" s="114">
        <v>5400</v>
      </c>
      <c r="Z24" s="110">
        <f>+'[6]ENERO- DICIEMBRE METAS'!Z24</f>
        <v>4900</v>
      </c>
      <c r="AA24" s="106">
        <f t="shared" si="8"/>
        <v>90.74074074074075</v>
      </c>
    </row>
    <row r="25" spans="1:27" ht="19.5" customHeight="1">
      <c r="A25" s="107">
        <v>17</v>
      </c>
      <c r="B25" s="108" t="s">
        <v>22</v>
      </c>
      <c r="C25" s="109">
        <v>139</v>
      </c>
      <c r="D25" s="110">
        <f>+'[6]ENERO- DICIEMBRE METAS'!D25</f>
        <v>115</v>
      </c>
      <c r="E25" s="111">
        <f t="shared" si="0"/>
        <v>82.73381294964028</v>
      </c>
      <c r="F25" s="110">
        <f>+'[6]ENERO- DICIEMBRE METAS'!F25</f>
        <v>115</v>
      </c>
      <c r="G25" s="111">
        <f t="shared" si="1"/>
        <v>82.73381294964028</v>
      </c>
      <c r="H25" s="110">
        <f>+'[6]ENERO- DICIEMBRE METAS'!H25</f>
        <v>5</v>
      </c>
      <c r="I25" s="111">
        <f t="shared" si="2"/>
        <v>3.597122302158273</v>
      </c>
      <c r="J25" s="110">
        <f>+'[6]ENERO- DICIEMBRE METAS'!J25</f>
        <v>115</v>
      </c>
      <c r="K25" s="112">
        <f t="shared" si="3"/>
        <v>82.73381294964028</v>
      </c>
      <c r="L25" s="110">
        <f>+'[6]ENERO- DICIEMBRE METAS'!L25</f>
        <v>115</v>
      </c>
      <c r="M25" s="113">
        <f t="shared" si="4"/>
        <v>82.73381294964028</v>
      </c>
      <c r="N25" s="110">
        <f>+'[6]ENERO- DICIEMBRE METAS'!N25</f>
        <v>106</v>
      </c>
      <c r="O25" s="106">
        <f t="shared" si="5"/>
        <v>76.2589928057554</v>
      </c>
      <c r="P25" s="114">
        <v>154</v>
      </c>
      <c r="Q25" s="110">
        <f>+'[6]ENERO- DICIEMBRE METAS'!Q25</f>
        <v>146</v>
      </c>
      <c r="R25" s="111">
        <f t="shared" si="6"/>
        <v>94.8051948051948</v>
      </c>
      <c r="S25" s="110">
        <f>+'[6]ENERO- DICIEMBRE METAS'!S25</f>
        <v>150</v>
      </c>
      <c r="T25" s="112">
        <f t="shared" si="10"/>
        <v>97.40259740259741</v>
      </c>
      <c r="U25" s="110">
        <f>+'[6]ENERO- DICIEMBRE METAS'!U25</f>
        <v>150</v>
      </c>
      <c r="V25" s="111">
        <f t="shared" si="7"/>
        <v>97.40259740259741</v>
      </c>
      <c r="W25" s="110">
        <f>+'[6]ENERO- DICIEMBRE METAS'!W25</f>
        <v>149</v>
      </c>
      <c r="X25" s="106">
        <f t="shared" si="9"/>
        <v>96.75324675324676</v>
      </c>
      <c r="Y25" s="114">
        <v>300</v>
      </c>
      <c r="Z25" s="110">
        <f>+'[6]ENERO- DICIEMBRE METAS'!Z25</f>
        <v>194</v>
      </c>
      <c r="AA25" s="106">
        <f t="shared" si="8"/>
        <v>64.66666666666667</v>
      </c>
    </row>
    <row r="26" spans="1:27" ht="19.5" customHeight="1">
      <c r="A26" s="107">
        <v>18</v>
      </c>
      <c r="B26" s="108" t="s">
        <v>23</v>
      </c>
      <c r="C26" s="109">
        <v>7048</v>
      </c>
      <c r="D26" s="110">
        <f>+'[6]ENERO- DICIEMBRE METAS'!D26</f>
        <v>5875</v>
      </c>
      <c r="E26" s="111">
        <f t="shared" si="0"/>
        <v>83.35698070374575</v>
      </c>
      <c r="F26" s="110">
        <f>+'[6]ENERO- DICIEMBRE METAS'!F26</f>
        <v>5871</v>
      </c>
      <c r="G26" s="111">
        <f t="shared" si="1"/>
        <v>83.30022701475596</v>
      </c>
      <c r="H26" s="110">
        <f>+'[6]ENERO- DICIEMBRE METAS'!H26</f>
        <v>4095</v>
      </c>
      <c r="I26" s="111">
        <f t="shared" si="2"/>
        <v>58.101589103291715</v>
      </c>
      <c r="J26" s="110">
        <f>+'[6]ENERO- DICIEMBRE METAS'!J26</f>
        <v>5871</v>
      </c>
      <c r="K26" s="112">
        <f t="shared" si="3"/>
        <v>83.30022701475596</v>
      </c>
      <c r="L26" s="110">
        <f>+'[6]ENERO- DICIEMBRE METAS'!L26</f>
        <v>5871</v>
      </c>
      <c r="M26" s="113">
        <f t="shared" si="4"/>
        <v>83.30022701475596</v>
      </c>
      <c r="N26" s="110">
        <f>+'[6]ENERO- DICIEMBRE METAS'!N26</f>
        <v>5886</v>
      </c>
      <c r="O26" s="106">
        <f t="shared" si="5"/>
        <v>83.51305334846765</v>
      </c>
      <c r="P26" s="114">
        <v>6300</v>
      </c>
      <c r="Q26" s="110">
        <f>+'[6]ENERO- DICIEMBRE METAS'!Q26</f>
        <v>5918</v>
      </c>
      <c r="R26" s="111">
        <f t="shared" si="6"/>
        <v>93.93650793650794</v>
      </c>
      <c r="S26" s="110">
        <f>+'[6]ENERO- DICIEMBRE METAS'!S26</f>
        <v>6024</v>
      </c>
      <c r="T26" s="112">
        <f t="shared" si="10"/>
        <v>95.61904761904762</v>
      </c>
      <c r="U26" s="110">
        <f>+'[6]ENERO- DICIEMBRE METAS'!U26</f>
        <v>5557</v>
      </c>
      <c r="V26" s="111">
        <f t="shared" si="7"/>
        <v>88.2063492063492</v>
      </c>
      <c r="W26" s="110">
        <f>+'[6]ENERO- DICIEMBRE METAS'!W26</f>
        <v>6071</v>
      </c>
      <c r="X26" s="106">
        <f t="shared" si="9"/>
        <v>96.36507936507937</v>
      </c>
      <c r="Y26" s="114">
        <v>7500</v>
      </c>
      <c r="Z26" s="110">
        <f>+'[6]ENERO- DICIEMBRE METAS'!Z26</f>
        <v>5796</v>
      </c>
      <c r="AA26" s="106">
        <f t="shared" si="8"/>
        <v>77.28</v>
      </c>
    </row>
    <row r="27" spans="1:27" ht="19.5" customHeight="1">
      <c r="A27" s="107">
        <v>19</v>
      </c>
      <c r="B27" s="108" t="s">
        <v>24</v>
      </c>
      <c r="C27" s="109">
        <v>11963</v>
      </c>
      <c r="D27" s="110">
        <f>+'[6]ENERO- DICIEMBRE METAS'!D27</f>
        <v>10247</v>
      </c>
      <c r="E27" s="111">
        <f t="shared" si="0"/>
        <v>85.65577196355429</v>
      </c>
      <c r="F27" s="110">
        <f>+'[6]ENERO- DICIEMBRE METAS'!F27</f>
        <v>10245</v>
      </c>
      <c r="G27" s="111">
        <f t="shared" si="1"/>
        <v>85.6390537490596</v>
      </c>
      <c r="H27" s="110">
        <f>+'[6]ENERO- DICIEMBRE METAS'!H27</f>
        <v>6996</v>
      </c>
      <c r="I27" s="111">
        <f t="shared" si="2"/>
        <v>58.4803143024325</v>
      </c>
      <c r="J27" s="110">
        <f>+'[6]ENERO- DICIEMBRE METAS'!J27</f>
        <v>10259</v>
      </c>
      <c r="K27" s="112">
        <f t="shared" si="3"/>
        <v>85.75608125052244</v>
      </c>
      <c r="L27" s="110">
        <f>+'[6]ENERO- DICIEMBRE METAS'!L27</f>
        <v>10245</v>
      </c>
      <c r="M27" s="113">
        <f t="shared" si="4"/>
        <v>85.6390537490596</v>
      </c>
      <c r="N27" s="110">
        <f>+'[6]ENERO- DICIEMBRE METAS'!N27</f>
        <v>9923</v>
      </c>
      <c r="O27" s="106">
        <f t="shared" si="5"/>
        <v>82.9474212154142</v>
      </c>
      <c r="P27" s="114">
        <v>12100</v>
      </c>
      <c r="Q27" s="110">
        <f>+'[6]ENERO- DICIEMBRE METAS'!Q27</f>
        <v>10521</v>
      </c>
      <c r="R27" s="111">
        <f t="shared" si="6"/>
        <v>86.9504132231405</v>
      </c>
      <c r="S27" s="110">
        <f>+'[6]ENERO- DICIEMBRE METAS'!S27</f>
        <v>10615</v>
      </c>
      <c r="T27" s="112">
        <f t="shared" si="10"/>
        <v>87.72727272727273</v>
      </c>
      <c r="U27" s="110">
        <f>+'[6]ENERO- DICIEMBRE METAS'!U27</f>
        <v>9790</v>
      </c>
      <c r="V27" s="111">
        <f t="shared" si="7"/>
        <v>80.9090909090909</v>
      </c>
      <c r="W27" s="110">
        <f>+'[6]ENERO- DICIEMBRE METAS'!W27</f>
        <v>10828</v>
      </c>
      <c r="X27" s="106">
        <f t="shared" si="9"/>
        <v>89.48760330578513</v>
      </c>
      <c r="Y27" s="114">
        <v>12500</v>
      </c>
      <c r="Z27" s="110">
        <f>+'[6]ENERO- DICIEMBRE METAS'!Z27</f>
        <v>10580</v>
      </c>
      <c r="AA27" s="106">
        <f t="shared" si="8"/>
        <v>84.64</v>
      </c>
    </row>
    <row r="28" spans="1:27" ht="19.5" customHeight="1">
      <c r="A28" s="107">
        <v>20</v>
      </c>
      <c r="B28" s="108" t="s">
        <v>25</v>
      </c>
      <c r="C28" s="109">
        <v>58</v>
      </c>
      <c r="D28" s="115">
        <f>+'[6]ENERO- DICIEMBRE METAS'!D28</f>
        <v>61</v>
      </c>
      <c r="E28" s="111">
        <f t="shared" si="0"/>
        <v>105.17241379310344</v>
      </c>
      <c r="F28" s="115">
        <f>+'[6]ENERO- DICIEMBRE METAS'!F28</f>
        <v>59</v>
      </c>
      <c r="G28" s="111">
        <f t="shared" si="1"/>
        <v>101.72413793103448</v>
      </c>
      <c r="H28" s="115">
        <f>+'[6]ENERO- DICIEMBRE METAS'!H28</f>
        <v>10</v>
      </c>
      <c r="I28" s="111">
        <f t="shared" si="2"/>
        <v>17.24137931034483</v>
      </c>
      <c r="J28" s="115">
        <f>+'[6]ENERO- DICIEMBRE METAS'!J28</f>
        <v>59</v>
      </c>
      <c r="K28" s="112">
        <f t="shared" si="3"/>
        <v>101.72413793103448</v>
      </c>
      <c r="L28" s="115">
        <f>+'[6]ENERO- DICIEMBRE METAS'!L28</f>
        <v>59</v>
      </c>
      <c r="M28" s="113">
        <f t="shared" si="4"/>
        <v>101.72413793103448</v>
      </c>
      <c r="N28" s="115">
        <f>+'[6]ENERO- DICIEMBRE METAS'!N28</f>
        <v>51</v>
      </c>
      <c r="O28" s="106">
        <f t="shared" si="5"/>
        <v>87.93103448275862</v>
      </c>
      <c r="P28" s="114">
        <v>60</v>
      </c>
      <c r="Q28" s="115">
        <f>+'[6]ENERO- DICIEMBRE METAS'!Q28</f>
        <v>61</v>
      </c>
      <c r="R28" s="111">
        <f t="shared" si="6"/>
        <v>101.66666666666667</v>
      </c>
      <c r="S28" s="115">
        <f>+'[6]ENERO- DICIEMBRE METAS'!S28</f>
        <v>55</v>
      </c>
      <c r="T28" s="112">
        <f t="shared" si="10"/>
        <v>91.66666666666667</v>
      </c>
      <c r="U28" s="115">
        <f>+'[6]ENERO- DICIEMBRE METAS'!U28</f>
        <v>60</v>
      </c>
      <c r="V28" s="111">
        <f t="shared" si="7"/>
        <v>100</v>
      </c>
      <c r="W28" s="115">
        <f>+'[6]ENERO- DICIEMBRE METAS'!W28</f>
        <v>61</v>
      </c>
      <c r="X28" s="116">
        <f t="shared" si="9"/>
        <v>101.66666666666667</v>
      </c>
      <c r="Y28" s="114">
        <v>100</v>
      </c>
      <c r="Z28" s="115">
        <f>+'[6]ENERO- DICIEMBRE METAS'!Z28</f>
        <v>50</v>
      </c>
      <c r="AA28" s="106">
        <f t="shared" si="8"/>
        <v>50</v>
      </c>
    </row>
    <row r="29" spans="1:27" s="124" customFormat="1" ht="19.5" customHeight="1">
      <c r="A29" s="117"/>
      <c r="B29" s="94" t="s">
        <v>26</v>
      </c>
      <c r="C29" s="118">
        <v>120482</v>
      </c>
      <c r="D29" s="119">
        <f>SUM(D9:D28)</f>
        <v>104039</v>
      </c>
      <c r="E29" s="120">
        <f t="shared" si="0"/>
        <v>86.35231818860909</v>
      </c>
      <c r="F29" s="121">
        <f>SUM(F9:F28)</f>
        <v>103949</v>
      </c>
      <c r="G29" s="120">
        <f t="shared" si="1"/>
        <v>86.27761823342907</v>
      </c>
      <c r="H29" s="121">
        <f>SUM(H9:H28)</f>
        <v>115382</v>
      </c>
      <c r="I29" s="120">
        <f t="shared" si="2"/>
        <v>95.76700253979848</v>
      </c>
      <c r="J29" s="121">
        <f>SUM(J9:J28)</f>
        <v>103737</v>
      </c>
      <c r="K29" s="120">
        <f t="shared" si="3"/>
        <v>86.101658339005</v>
      </c>
      <c r="L29" s="121">
        <f>SUM(L9:L28)</f>
        <v>103949</v>
      </c>
      <c r="M29" s="120">
        <f t="shared" si="4"/>
        <v>86.27761823342907</v>
      </c>
      <c r="N29" s="121">
        <f>SUM(N9:N28)</f>
        <v>103225</v>
      </c>
      <c r="O29" s="120">
        <f t="shared" si="5"/>
        <v>85.67669859398084</v>
      </c>
      <c r="P29" s="122">
        <v>120064</v>
      </c>
      <c r="Q29" s="119">
        <f>SUM(Q9:Q28)</f>
        <v>106820</v>
      </c>
      <c r="R29" s="120">
        <f t="shared" si="6"/>
        <v>88.96921641791045</v>
      </c>
      <c r="S29" s="119">
        <f>SUM(S9:S28)</f>
        <v>107598</v>
      </c>
      <c r="T29" s="120">
        <f>+S29*100/P29</f>
        <v>89.61720415778251</v>
      </c>
      <c r="U29" s="119">
        <f>SUM(U9:U28)</f>
        <v>99400</v>
      </c>
      <c r="V29" s="120">
        <f t="shared" si="7"/>
        <v>82.78917910447761</v>
      </c>
      <c r="W29" s="119">
        <f>SUM(W9:W28)</f>
        <v>110826</v>
      </c>
      <c r="X29" s="123">
        <f>+W29*100/P29</f>
        <v>92.30577025586354</v>
      </c>
      <c r="Y29" s="122">
        <v>118833</v>
      </c>
      <c r="Z29" s="119">
        <f>SUM(Z9:Z28)</f>
        <v>104960</v>
      </c>
      <c r="AA29" s="120">
        <f t="shared" si="8"/>
        <v>88.32563345198724</v>
      </c>
    </row>
    <row r="30" ht="16.5" customHeight="1">
      <c r="A30" s="125" t="s">
        <v>59</v>
      </c>
    </row>
    <row r="31" ht="16.5" customHeight="1">
      <c r="A31" s="125" t="s">
        <v>60</v>
      </c>
    </row>
    <row r="32" spans="1:4" ht="16.5" customHeight="1">
      <c r="A32" s="125" t="s">
        <v>74</v>
      </c>
      <c r="D32" s="126"/>
    </row>
    <row r="33" spans="4:10" s="128" customFormat="1" ht="16.5" customHeight="1">
      <c r="D33" s="127"/>
      <c r="J33" s="129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A35"/>
  <sheetViews>
    <sheetView showGridLines="0" zoomScalePageLayoutView="0" workbookViewId="0" topLeftCell="A1">
      <pane xSplit="3" ySplit="8" topLeftCell="D21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L34" sqref="L34"/>
    </sheetView>
  </sheetViews>
  <sheetFormatPr defaultColWidth="11.421875" defaultRowHeight="16.5" customHeight="1"/>
  <cols>
    <col min="1" max="1" width="3.00390625" style="88" customWidth="1"/>
    <col min="2" max="2" width="19.7109375" style="88" customWidth="1"/>
    <col min="3" max="3" width="11.140625" style="88" customWidth="1"/>
    <col min="4" max="4" width="9.140625" style="88" customWidth="1"/>
    <col min="5" max="5" width="8.7109375" style="88" customWidth="1"/>
    <col min="6" max="6" width="8.57421875" style="88" customWidth="1"/>
    <col min="7" max="7" width="8.7109375" style="88" customWidth="1"/>
    <col min="8" max="8" width="8.8515625" style="88" customWidth="1"/>
    <col min="9" max="15" width="8.7109375" style="88" customWidth="1"/>
    <col min="16" max="16" width="10.8515625" style="88" customWidth="1"/>
    <col min="17" max="22" width="8.7109375" style="88" customWidth="1"/>
    <col min="23" max="23" width="9.140625" style="88" customWidth="1"/>
    <col min="24" max="24" width="8.57421875" style="88" customWidth="1"/>
    <col min="25" max="25" width="11.421875" style="88" customWidth="1"/>
    <col min="26" max="26" width="8.57421875" style="88" customWidth="1"/>
    <col min="27" max="27" width="7.140625" style="88" customWidth="1"/>
    <col min="28" max="16384" width="11.421875" style="88" customWidth="1"/>
  </cols>
  <sheetData>
    <row r="1" spans="1:22" ht="1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8.75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8.75" customHeight="1">
      <c r="A3" s="90" t="s">
        <v>70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8.75" customHeight="1">
      <c r="A4" s="91" t="s">
        <v>76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0" ht="16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7" ht="16.5" customHeight="1">
      <c r="A6" s="205" t="s">
        <v>3</v>
      </c>
      <c r="B6" s="206"/>
      <c r="C6" s="207" t="s">
        <v>4</v>
      </c>
      <c r="D6" s="208" t="s">
        <v>30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  <c r="P6" s="211" t="s">
        <v>31</v>
      </c>
      <c r="Q6" s="212" t="s">
        <v>49</v>
      </c>
      <c r="R6" s="213"/>
      <c r="S6" s="213"/>
      <c r="T6" s="213"/>
      <c r="U6" s="213"/>
      <c r="V6" s="213"/>
      <c r="W6" s="213"/>
      <c r="X6" s="214"/>
      <c r="Y6" s="211" t="s">
        <v>72</v>
      </c>
      <c r="Z6" s="212" t="s">
        <v>73</v>
      </c>
      <c r="AA6" s="214"/>
    </row>
    <row r="7" spans="1:27" ht="21" customHeight="1">
      <c r="A7" s="215"/>
      <c r="B7" s="216"/>
      <c r="C7" s="217"/>
      <c r="D7" s="218" t="s">
        <v>33</v>
      </c>
      <c r="E7" s="219"/>
      <c r="F7" s="218" t="s">
        <v>34</v>
      </c>
      <c r="G7" s="219"/>
      <c r="H7" s="218" t="s">
        <v>35</v>
      </c>
      <c r="I7" s="219"/>
      <c r="J7" s="218" t="s">
        <v>36</v>
      </c>
      <c r="K7" s="219"/>
      <c r="L7" s="218" t="s">
        <v>64</v>
      </c>
      <c r="M7" s="219"/>
      <c r="N7" s="218" t="s">
        <v>65</v>
      </c>
      <c r="O7" s="219"/>
      <c r="P7" s="220"/>
      <c r="Q7" s="218" t="s">
        <v>50</v>
      </c>
      <c r="R7" s="219"/>
      <c r="S7" s="218" t="s">
        <v>66</v>
      </c>
      <c r="T7" s="219"/>
      <c r="U7" s="218" t="s">
        <v>51</v>
      </c>
      <c r="V7" s="219"/>
      <c r="W7" s="218" t="s">
        <v>58</v>
      </c>
      <c r="X7" s="221"/>
      <c r="Y7" s="220"/>
      <c r="Z7" s="218" t="s">
        <v>50</v>
      </c>
      <c r="AA7" s="219"/>
    </row>
    <row r="8" spans="1:27" ht="23.25" customHeight="1">
      <c r="A8" s="222"/>
      <c r="B8" s="223"/>
      <c r="C8" s="224"/>
      <c r="D8" s="225" t="s">
        <v>67</v>
      </c>
      <c r="E8" s="226" t="s">
        <v>55</v>
      </c>
      <c r="F8" s="225" t="s">
        <v>67</v>
      </c>
      <c r="G8" s="226" t="s">
        <v>55</v>
      </c>
      <c r="H8" s="225" t="s">
        <v>67</v>
      </c>
      <c r="I8" s="226" t="s">
        <v>55</v>
      </c>
      <c r="J8" s="225" t="s">
        <v>67</v>
      </c>
      <c r="K8" s="226" t="s">
        <v>55</v>
      </c>
      <c r="L8" s="225" t="s">
        <v>67</v>
      </c>
      <c r="M8" s="226" t="s">
        <v>55</v>
      </c>
      <c r="N8" s="225" t="s">
        <v>67</v>
      </c>
      <c r="O8" s="226" t="s">
        <v>55</v>
      </c>
      <c r="P8" s="227"/>
      <c r="Q8" s="225" t="s">
        <v>67</v>
      </c>
      <c r="R8" s="226" t="s">
        <v>55</v>
      </c>
      <c r="S8" s="225" t="s">
        <v>67</v>
      </c>
      <c r="T8" s="226" t="s">
        <v>55</v>
      </c>
      <c r="U8" s="225" t="s">
        <v>67</v>
      </c>
      <c r="V8" s="226" t="s">
        <v>55</v>
      </c>
      <c r="W8" s="225" t="s">
        <v>67</v>
      </c>
      <c r="X8" s="228" t="s">
        <v>55</v>
      </c>
      <c r="Y8" s="227"/>
      <c r="Z8" s="225" t="s">
        <v>67</v>
      </c>
      <c r="AA8" s="226" t="s">
        <v>55</v>
      </c>
    </row>
    <row r="9" spans="1:27" ht="19.5" customHeight="1">
      <c r="A9" s="97">
        <v>1</v>
      </c>
      <c r="B9" s="98" t="s">
        <v>6</v>
      </c>
      <c r="C9" s="99">
        <v>8800</v>
      </c>
      <c r="D9" s="100">
        <f>+'[7]ENERO-NOVIEMBRE METAS'!D9+'[7]DICIEMBRE-METAS '!D9</f>
        <v>9448</v>
      </c>
      <c r="E9" s="101">
        <f aca="true" t="shared" si="0" ref="E9:E29">+D9*100/C9</f>
        <v>107.36363636363636</v>
      </c>
      <c r="F9" s="100">
        <f>+'[7]ENERO-NOVIEMBRE METAS'!F9+'[7]DICIEMBRE-METAS '!F9</f>
        <v>9470</v>
      </c>
      <c r="G9" s="101">
        <f aca="true" t="shared" si="1" ref="G9:G29">+F9*100/C9</f>
        <v>107.61363636363636</v>
      </c>
      <c r="H9" s="100">
        <f>+'[7]ENERO-NOVIEMBRE METAS'!H9+'[7]DICIEMBRE-METAS '!H9</f>
        <v>9739</v>
      </c>
      <c r="I9" s="101">
        <f aca="true" t="shared" si="2" ref="I9:I29">+H9*100/C9</f>
        <v>110.67045454545455</v>
      </c>
      <c r="J9" s="100">
        <f>+'[7]ENERO-NOVIEMBRE METAS'!J9+'[7]DICIEMBRE-METAS '!J9</f>
        <v>9416</v>
      </c>
      <c r="K9" s="102">
        <f aca="true" t="shared" si="3" ref="K9:K29">+J9*100/C9</f>
        <v>107</v>
      </c>
      <c r="L9" s="100">
        <f>+'[7]ENERO-NOVIEMBRE METAS'!L9+'[7]DICIEMBRE-METAS '!L9</f>
        <v>9470</v>
      </c>
      <c r="M9" s="103">
        <f aca="true" t="shared" si="4" ref="M9:M29">+L9*100/C9</f>
        <v>107.61363636363636</v>
      </c>
      <c r="N9" s="100">
        <f>+'[7]ENERO-NOVIEMBRE METAS'!N9+'[7]DICIEMBRE-METAS '!N9</f>
        <v>9166</v>
      </c>
      <c r="O9" s="104">
        <f aca="true" t="shared" si="5" ref="O9:O29">+N9*100/C9</f>
        <v>104.1590909090909</v>
      </c>
      <c r="P9" s="105">
        <v>9077</v>
      </c>
      <c r="Q9" s="100">
        <f>+'[7]ENERO-NOVIEMBRE METAS'!Q9+'[7]DICIEMBRE-METAS '!Q9</f>
        <v>8474</v>
      </c>
      <c r="R9" s="101">
        <f aca="true" t="shared" si="6" ref="R9:R29">+Q9*100/P9</f>
        <v>93.3568359590173</v>
      </c>
      <c r="S9" s="100">
        <f>+'[7]ENERO-NOVIEMBRE METAS'!S9+'[7]DICIEMBRE-METAS '!S9</f>
        <v>8356</v>
      </c>
      <c r="T9" s="102">
        <f>+S9*100/P9</f>
        <v>92.05684697587309</v>
      </c>
      <c r="U9" s="100">
        <f>+'[7]ENERO-NOVIEMBRE METAS'!U9+'[7]DICIEMBRE-METAS '!U9</f>
        <v>8355</v>
      </c>
      <c r="V9" s="101">
        <f aca="true" t="shared" si="7" ref="V9:V29">+U9*100/P9</f>
        <v>92.04583012008372</v>
      </c>
      <c r="W9" s="100">
        <f>+'[7]ENERO-NOVIEMBRE METAS'!W9+'[7]DICIEMBRE-METAS '!W9</f>
        <v>8750</v>
      </c>
      <c r="X9" s="106">
        <f>+W9*100/P9</f>
        <v>96.39748815688003</v>
      </c>
      <c r="Y9" s="105">
        <v>7300</v>
      </c>
      <c r="Z9" s="100">
        <f>+'[7]ENERO-NOVIEMBRE METAS'!Z9+'[7]DICIEMBRE-METAS '!Z9</f>
        <v>7880</v>
      </c>
      <c r="AA9" s="104">
        <f aca="true" t="shared" si="8" ref="AA9:AA29">+Z9*100/Y9</f>
        <v>107.94520547945206</v>
      </c>
    </row>
    <row r="10" spans="1:27" ht="19.5" customHeight="1">
      <c r="A10" s="107">
        <v>2</v>
      </c>
      <c r="B10" s="108" t="s">
        <v>7</v>
      </c>
      <c r="C10" s="109">
        <v>7830</v>
      </c>
      <c r="D10" s="110">
        <f>+'[7]ENERO-NOVIEMBRE METAS'!D10+'[7]DICIEMBRE-METAS '!D10</f>
        <v>8933</v>
      </c>
      <c r="E10" s="111">
        <f t="shared" si="0"/>
        <v>114.08684546615581</v>
      </c>
      <c r="F10" s="110">
        <f>+'[7]ENERO-NOVIEMBRE METAS'!F10+'[7]DICIEMBRE-METAS '!F10</f>
        <v>8847</v>
      </c>
      <c r="G10" s="111">
        <f t="shared" si="1"/>
        <v>112.98850574712644</v>
      </c>
      <c r="H10" s="110">
        <f>+'[7]ENERO-NOVIEMBRE METAS'!H10+'[7]DICIEMBRE-METAS '!H10</f>
        <v>10566</v>
      </c>
      <c r="I10" s="111">
        <f t="shared" si="2"/>
        <v>134.94252873563218</v>
      </c>
      <c r="J10" s="110">
        <f>+'[7]ENERO-NOVIEMBRE METAS'!J10+'[7]DICIEMBRE-METAS '!J10</f>
        <v>8790</v>
      </c>
      <c r="K10" s="112">
        <f t="shared" si="3"/>
        <v>112.26053639846744</v>
      </c>
      <c r="L10" s="110">
        <f>+'[7]ENERO-NOVIEMBRE METAS'!L10+'[7]DICIEMBRE-METAS '!L10</f>
        <v>8847</v>
      </c>
      <c r="M10" s="113">
        <f t="shared" si="4"/>
        <v>112.98850574712644</v>
      </c>
      <c r="N10" s="110">
        <f>+'[7]ENERO-NOVIEMBRE METAS'!N10+'[7]DICIEMBRE-METAS '!N10</f>
        <v>8772</v>
      </c>
      <c r="O10" s="106">
        <f t="shared" si="5"/>
        <v>112.03065134099617</v>
      </c>
      <c r="P10" s="114">
        <v>7535</v>
      </c>
      <c r="Q10" s="110">
        <f>+'[7]ENERO-NOVIEMBRE METAS'!Q10+'[7]DICIEMBRE-METAS '!Q10</f>
        <v>7223</v>
      </c>
      <c r="R10" s="111">
        <f t="shared" si="6"/>
        <v>95.85932315859323</v>
      </c>
      <c r="S10" s="110">
        <f>+'[7]ENERO-NOVIEMBRE METAS'!S10+'[7]DICIEMBRE-METAS '!S10</f>
        <v>6870</v>
      </c>
      <c r="T10" s="112">
        <f>+S10*100/P10</f>
        <v>91.1745189117452</v>
      </c>
      <c r="U10" s="110">
        <f>+'[7]ENERO-NOVIEMBRE METAS'!U10+'[7]DICIEMBRE-METAS '!U10</f>
        <v>6705</v>
      </c>
      <c r="V10" s="111">
        <f t="shared" si="7"/>
        <v>88.98473788984738</v>
      </c>
      <c r="W10" s="110">
        <f>+'[7]ENERO-NOVIEMBRE METAS'!W10+'[7]DICIEMBRE-METAS '!W10</f>
        <v>7073</v>
      </c>
      <c r="X10" s="106">
        <f aca="true" t="shared" si="9" ref="X10:X28">+W10*100/P10</f>
        <v>93.86861313868613</v>
      </c>
      <c r="Y10" s="114">
        <v>6900</v>
      </c>
      <c r="Z10" s="110">
        <f>+'[7]ENERO-NOVIEMBRE METAS'!Z10+'[7]DICIEMBRE-METAS '!Z10</f>
        <v>5640</v>
      </c>
      <c r="AA10" s="106">
        <f t="shared" si="8"/>
        <v>81.73913043478261</v>
      </c>
    </row>
    <row r="11" spans="1:27" ht="19.5" customHeight="1">
      <c r="A11" s="107">
        <v>3</v>
      </c>
      <c r="B11" s="108" t="s">
        <v>8</v>
      </c>
      <c r="C11" s="109">
        <v>1400</v>
      </c>
      <c r="D11" s="110">
        <f>+'[7]ENERO-NOVIEMBRE METAS'!D11+'[7]DICIEMBRE-METAS '!D11</f>
        <v>1140</v>
      </c>
      <c r="E11" s="111">
        <f t="shared" si="0"/>
        <v>81.42857142857143</v>
      </c>
      <c r="F11" s="110">
        <f>+'[7]ENERO-NOVIEMBRE METAS'!F11+'[7]DICIEMBRE-METAS '!F11</f>
        <v>1139</v>
      </c>
      <c r="G11" s="111">
        <f t="shared" si="1"/>
        <v>81.35714285714286</v>
      </c>
      <c r="H11" s="110">
        <f>+'[7]ENERO-NOVIEMBRE METAS'!H11+'[7]DICIEMBRE-METAS '!H11</f>
        <v>27</v>
      </c>
      <c r="I11" s="111">
        <f t="shared" si="2"/>
        <v>1.9285714285714286</v>
      </c>
      <c r="J11" s="110">
        <f>+'[7]ENERO-NOVIEMBRE METAS'!J11+'[7]DICIEMBRE-METAS '!J11</f>
        <v>1139</v>
      </c>
      <c r="K11" s="112">
        <f t="shared" si="3"/>
        <v>81.35714285714286</v>
      </c>
      <c r="L11" s="110">
        <f>+'[7]ENERO-NOVIEMBRE METAS'!L11+'[7]DICIEMBRE-METAS '!L11</f>
        <v>1139</v>
      </c>
      <c r="M11" s="113">
        <f t="shared" si="4"/>
        <v>81.35714285714286</v>
      </c>
      <c r="N11" s="110">
        <f>+'[7]ENERO-NOVIEMBRE METAS'!N11+'[7]DICIEMBRE-METAS '!N11</f>
        <v>1048</v>
      </c>
      <c r="O11" s="106">
        <f t="shared" si="5"/>
        <v>74.85714285714286</v>
      </c>
      <c r="P11" s="114">
        <v>1329</v>
      </c>
      <c r="Q11" s="110">
        <f>+'[7]ENERO-NOVIEMBRE METAS'!Q11+'[7]DICIEMBRE-METAS '!Q11</f>
        <v>1123</v>
      </c>
      <c r="R11" s="111">
        <f t="shared" si="6"/>
        <v>84.49962377727614</v>
      </c>
      <c r="S11" s="110">
        <f>+'[7]ENERO-NOVIEMBRE METAS'!S11+'[7]DICIEMBRE-METAS '!S11</f>
        <v>1122</v>
      </c>
      <c r="T11" s="112">
        <f aca="true" t="shared" si="10" ref="T11:T28">+S11*100/P11</f>
        <v>84.42437923250564</v>
      </c>
      <c r="U11" s="110">
        <f>+'[7]ENERO-NOVIEMBRE METAS'!U11+'[7]DICIEMBRE-METAS '!U11</f>
        <v>1150</v>
      </c>
      <c r="V11" s="111">
        <f t="shared" si="7"/>
        <v>86.53122648607976</v>
      </c>
      <c r="W11" s="110">
        <f>+'[7]ENERO-NOVIEMBRE METAS'!W11+'[7]DICIEMBRE-METAS '!W11</f>
        <v>1141</v>
      </c>
      <c r="X11" s="106">
        <f t="shared" si="9"/>
        <v>85.85402558314522</v>
      </c>
      <c r="Y11" s="114">
        <v>1700</v>
      </c>
      <c r="Z11" s="110">
        <f>+'[7]ENERO-NOVIEMBRE METAS'!Z11+'[7]DICIEMBRE-METAS '!Z11</f>
        <v>1226</v>
      </c>
      <c r="AA11" s="106">
        <f t="shared" si="8"/>
        <v>72.11764705882354</v>
      </c>
    </row>
    <row r="12" spans="1:27" ht="19.5" customHeight="1">
      <c r="A12" s="107">
        <v>4</v>
      </c>
      <c r="B12" s="108" t="s">
        <v>9</v>
      </c>
      <c r="C12" s="109">
        <v>6307</v>
      </c>
      <c r="D12" s="110">
        <f>+'[7]ENERO-NOVIEMBRE METAS'!D12+'[7]DICIEMBRE-METAS '!D12</f>
        <v>4943</v>
      </c>
      <c r="E12" s="111">
        <f t="shared" si="0"/>
        <v>78.37323608688759</v>
      </c>
      <c r="F12" s="110">
        <f>+'[7]ENERO-NOVIEMBRE METAS'!F12+'[7]DICIEMBRE-METAS '!F12</f>
        <v>4942</v>
      </c>
      <c r="G12" s="111">
        <f t="shared" si="1"/>
        <v>78.35738068812431</v>
      </c>
      <c r="H12" s="110">
        <f>+'[7]ENERO-NOVIEMBRE METAS'!H12+'[7]DICIEMBRE-METAS '!H12</f>
        <v>10543</v>
      </c>
      <c r="I12" s="111">
        <f t="shared" si="2"/>
        <v>167.1634691612494</v>
      </c>
      <c r="J12" s="110">
        <f>+'[7]ENERO-NOVIEMBRE METAS'!J12+'[7]DICIEMBRE-METAS '!J12</f>
        <v>4933</v>
      </c>
      <c r="K12" s="112">
        <f t="shared" si="3"/>
        <v>78.2146820992548</v>
      </c>
      <c r="L12" s="110">
        <f>+'[7]ENERO-NOVIEMBRE METAS'!L12+'[7]DICIEMBRE-METAS '!L12</f>
        <v>4942</v>
      </c>
      <c r="M12" s="113">
        <f t="shared" si="4"/>
        <v>78.35738068812431</v>
      </c>
      <c r="N12" s="110">
        <f>+'[7]ENERO-NOVIEMBRE METAS'!N12+'[7]DICIEMBRE-METAS '!N12</f>
        <v>4844</v>
      </c>
      <c r="O12" s="106">
        <f t="shared" si="5"/>
        <v>76.80355160932298</v>
      </c>
      <c r="P12" s="114">
        <v>6078</v>
      </c>
      <c r="Q12" s="110">
        <f>+'[7]ENERO-NOVIEMBRE METAS'!Q12+'[7]DICIEMBRE-METAS '!Q12</f>
        <v>4720</v>
      </c>
      <c r="R12" s="111">
        <f t="shared" si="6"/>
        <v>77.65712405396512</v>
      </c>
      <c r="S12" s="110">
        <f>+'[7]ENERO-NOVIEMBRE METAS'!S12+'[7]DICIEMBRE-METAS '!S12</f>
        <v>4720</v>
      </c>
      <c r="T12" s="112">
        <f t="shared" si="10"/>
        <v>77.65712405396512</v>
      </c>
      <c r="U12" s="110">
        <f>+'[7]ENERO-NOVIEMBRE METAS'!U12+'[7]DICIEMBRE-METAS '!U12</f>
        <v>4846</v>
      </c>
      <c r="V12" s="111">
        <f t="shared" si="7"/>
        <v>79.73017439947351</v>
      </c>
      <c r="W12" s="110">
        <f>+'[7]ENERO-NOVIEMBRE METAS'!W12+'[7]DICIEMBRE-METAS '!W12</f>
        <v>4784</v>
      </c>
      <c r="X12" s="106">
        <f t="shared" si="9"/>
        <v>78.71010200723923</v>
      </c>
      <c r="Y12" s="114">
        <v>5800</v>
      </c>
      <c r="Z12" s="110">
        <f>+'[7]ENERO-NOVIEMBRE METAS'!Z12+'[7]DICIEMBRE-METAS '!Z12</f>
        <v>4821</v>
      </c>
      <c r="AA12" s="106">
        <f t="shared" si="8"/>
        <v>83.12068965517241</v>
      </c>
    </row>
    <row r="13" spans="1:27" ht="19.5" customHeight="1">
      <c r="A13" s="107">
        <v>5</v>
      </c>
      <c r="B13" s="108" t="s">
        <v>10</v>
      </c>
      <c r="C13" s="109">
        <v>6180</v>
      </c>
      <c r="D13" s="110">
        <f>+'[7]ENERO-NOVIEMBRE METAS'!D13+'[7]DICIEMBRE-METAS '!D13</f>
        <v>5761</v>
      </c>
      <c r="E13" s="111">
        <f t="shared" si="0"/>
        <v>93.2200647249191</v>
      </c>
      <c r="F13" s="110">
        <f>+'[7]ENERO-NOVIEMBRE METAS'!F13+'[7]DICIEMBRE-METAS '!F13</f>
        <v>5764</v>
      </c>
      <c r="G13" s="111">
        <f t="shared" si="1"/>
        <v>93.26860841423948</v>
      </c>
      <c r="H13" s="110">
        <f>+'[7]ENERO-NOVIEMBRE METAS'!H13+'[7]DICIEMBRE-METAS '!H13</f>
        <v>236</v>
      </c>
      <c r="I13" s="111">
        <f t="shared" si="2"/>
        <v>3.8187702265372168</v>
      </c>
      <c r="J13" s="110">
        <f>+'[7]ENERO-NOVIEMBRE METAS'!J13+'[7]DICIEMBRE-METAS '!J13</f>
        <v>5763</v>
      </c>
      <c r="K13" s="112">
        <f t="shared" si="3"/>
        <v>93.25242718446601</v>
      </c>
      <c r="L13" s="110">
        <f>+'[7]ENERO-NOVIEMBRE METAS'!L13+'[7]DICIEMBRE-METAS '!L13</f>
        <v>5764</v>
      </c>
      <c r="M13" s="113">
        <f t="shared" si="4"/>
        <v>93.26860841423948</v>
      </c>
      <c r="N13" s="110">
        <f>+'[7]ENERO-NOVIEMBRE METAS'!N13+'[7]DICIEMBRE-METAS '!N13</f>
        <v>5281</v>
      </c>
      <c r="O13" s="106">
        <f t="shared" si="5"/>
        <v>85.45307443365695</v>
      </c>
      <c r="P13" s="114">
        <v>6405</v>
      </c>
      <c r="Q13" s="110">
        <f>+'[7]ENERO-NOVIEMBRE METAS'!Q13+'[7]DICIEMBRE-METAS '!Q13</f>
        <v>5563</v>
      </c>
      <c r="R13" s="111">
        <f t="shared" si="6"/>
        <v>86.85402029664324</v>
      </c>
      <c r="S13" s="110">
        <f>+'[7]ENERO-NOVIEMBRE METAS'!S13+'[7]DICIEMBRE-METAS '!S13</f>
        <v>5560</v>
      </c>
      <c r="T13" s="112">
        <f t="shared" si="10"/>
        <v>86.8071818891491</v>
      </c>
      <c r="U13" s="110">
        <f>+'[7]ENERO-NOVIEMBRE METAS'!U13+'[7]DICIEMBRE-METAS '!U13</f>
        <v>5596</v>
      </c>
      <c r="V13" s="111">
        <f t="shared" si="7"/>
        <v>87.36924277907885</v>
      </c>
      <c r="W13" s="110">
        <f>+'[7]ENERO-NOVIEMBRE METAS'!W13+'[7]DICIEMBRE-METAS '!W13</f>
        <v>5654</v>
      </c>
      <c r="X13" s="106">
        <f t="shared" si="9"/>
        <v>88.27478532396565</v>
      </c>
      <c r="Y13" s="114">
        <v>6400</v>
      </c>
      <c r="Z13" s="110">
        <f>+'[7]ENERO-NOVIEMBRE METAS'!Z13+'[7]DICIEMBRE-METAS '!Z13</f>
        <v>5216</v>
      </c>
      <c r="AA13" s="106">
        <f t="shared" si="8"/>
        <v>81.5</v>
      </c>
    </row>
    <row r="14" spans="1:27" ht="19.5" customHeight="1">
      <c r="A14" s="107">
        <v>6</v>
      </c>
      <c r="B14" s="108" t="s">
        <v>11</v>
      </c>
      <c r="C14" s="109">
        <v>3571</v>
      </c>
      <c r="D14" s="110">
        <f>+'[7]ENERO-NOVIEMBRE METAS'!D14+'[7]DICIEMBRE-METAS '!D14</f>
        <v>3330</v>
      </c>
      <c r="E14" s="111">
        <f t="shared" si="0"/>
        <v>93.25119014281714</v>
      </c>
      <c r="F14" s="110">
        <f>+'[7]ENERO-NOVIEMBRE METAS'!F14+'[7]DICIEMBRE-METAS '!F14</f>
        <v>3331</v>
      </c>
      <c r="G14" s="111">
        <f t="shared" si="1"/>
        <v>93.27919350322038</v>
      </c>
      <c r="H14" s="110">
        <f>+'[7]ENERO-NOVIEMBRE METAS'!H14+'[7]DICIEMBRE-METAS '!H14</f>
        <v>3615</v>
      </c>
      <c r="I14" s="111">
        <f t="shared" si="2"/>
        <v>101.23214785774293</v>
      </c>
      <c r="J14" s="110">
        <f>+'[7]ENERO-NOVIEMBRE METAS'!J14+'[7]DICIEMBRE-METAS '!J14</f>
        <v>3331</v>
      </c>
      <c r="K14" s="112">
        <f t="shared" si="3"/>
        <v>93.27919350322038</v>
      </c>
      <c r="L14" s="110">
        <f>+'[7]ENERO-NOVIEMBRE METAS'!L14+'[7]DICIEMBRE-METAS '!L14</f>
        <v>3331</v>
      </c>
      <c r="M14" s="113">
        <f t="shared" si="4"/>
        <v>93.27919350322038</v>
      </c>
      <c r="N14" s="110">
        <f>+'[7]ENERO-NOVIEMBRE METAS'!N14+'[7]DICIEMBRE-METAS '!N14</f>
        <v>3238</v>
      </c>
      <c r="O14" s="106">
        <f t="shared" si="5"/>
        <v>90.67488098571829</v>
      </c>
      <c r="P14" s="114">
        <v>3449</v>
      </c>
      <c r="Q14" s="110">
        <f>+'[7]ENERO-NOVIEMBRE METAS'!Q14+'[7]DICIEMBRE-METAS '!Q14</f>
        <v>3011</v>
      </c>
      <c r="R14" s="111">
        <f t="shared" si="6"/>
        <v>87.3006668599594</v>
      </c>
      <c r="S14" s="110">
        <f>+'[7]ENERO-NOVIEMBRE METAS'!S14+'[7]DICIEMBRE-METAS '!S14</f>
        <v>3010</v>
      </c>
      <c r="T14" s="112">
        <f t="shared" si="10"/>
        <v>87.27167294868077</v>
      </c>
      <c r="U14" s="110">
        <f>+'[7]ENERO-NOVIEMBRE METAS'!U14+'[7]DICIEMBRE-METAS '!U14</f>
        <v>3129</v>
      </c>
      <c r="V14" s="111">
        <f t="shared" si="7"/>
        <v>90.72194839083792</v>
      </c>
      <c r="W14" s="110">
        <f>+'[7]ENERO-NOVIEMBRE METAS'!W14+'[7]DICIEMBRE-METAS '!W14</f>
        <v>3072</v>
      </c>
      <c r="X14" s="106">
        <f t="shared" si="9"/>
        <v>89.06929544795592</v>
      </c>
      <c r="Y14" s="114">
        <v>3500</v>
      </c>
      <c r="Z14" s="110">
        <f>+'[7]ENERO-NOVIEMBRE METAS'!Z14+'[7]DICIEMBRE-METAS '!Z14</f>
        <v>3196</v>
      </c>
      <c r="AA14" s="106">
        <f t="shared" si="8"/>
        <v>91.31428571428572</v>
      </c>
    </row>
    <row r="15" spans="1:27" ht="19.5" customHeight="1">
      <c r="A15" s="107">
        <v>7</v>
      </c>
      <c r="B15" s="108" t="s">
        <v>12</v>
      </c>
      <c r="C15" s="109">
        <f>9334+17</f>
        <v>9351</v>
      </c>
      <c r="D15" s="110">
        <f>+'[7]ENERO-NOVIEMBRE METAS'!D15+'[7]DICIEMBRE-METAS '!D15</f>
        <v>10596</v>
      </c>
      <c r="E15" s="111">
        <f t="shared" si="0"/>
        <v>113.31408405518127</v>
      </c>
      <c r="F15" s="110">
        <f>+'[7]ENERO-NOVIEMBRE METAS'!F15+'[7]DICIEMBRE-METAS '!F15</f>
        <v>10597</v>
      </c>
      <c r="G15" s="111">
        <f t="shared" si="1"/>
        <v>113.32477809859908</v>
      </c>
      <c r="H15" s="110">
        <f>+'[7]ENERO-NOVIEMBRE METAS'!H15+'[7]DICIEMBRE-METAS '!H15</f>
        <v>1822</v>
      </c>
      <c r="I15" s="111">
        <f t="shared" si="2"/>
        <v>19.484547107261257</v>
      </c>
      <c r="J15" s="110">
        <f>+'[7]ENERO-NOVIEMBRE METAS'!J15+'[7]DICIEMBRE-METAS '!J15</f>
        <v>10598</v>
      </c>
      <c r="K15" s="112">
        <f t="shared" si="3"/>
        <v>113.3354721420169</v>
      </c>
      <c r="L15" s="110">
        <f>+'[7]ENERO-NOVIEMBRE METAS'!L15+'[7]DICIEMBRE-METAS '!L15</f>
        <v>10597</v>
      </c>
      <c r="M15" s="113">
        <f t="shared" si="4"/>
        <v>113.32477809859908</v>
      </c>
      <c r="N15" s="110">
        <f>+'[7]ENERO-NOVIEMBRE METAS'!N15+'[7]DICIEMBRE-METAS '!N15</f>
        <v>9581</v>
      </c>
      <c r="O15" s="106">
        <f t="shared" si="5"/>
        <v>102.45962998609774</v>
      </c>
      <c r="P15" s="114">
        <f>10209+20</f>
        <v>10229</v>
      </c>
      <c r="Q15" s="110">
        <f>+'[7]ENERO-NOVIEMBRE METAS'!Q15+'[7]DICIEMBRE-METAS '!Q15</f>
        <v>10478</v>
      </c>
      <c r="R15" s="111">
        <f t="shared" si="6"/>
        <v>102.4342555479519</v>
      </c>
      <c r="S15" s="110">
        <f>+'[7]ENERO-NOVIEMBRE METAS'!S15+'[7]DICIEMBRE-METAS '!S15</f>
        <v>10490</v>
      </c>
      <c r="T15" s="112">
        <f t="shared" si="10"/>
        <v>102.55156906833513</v>
      </c>
      <c r="U15" s="110">
        <f>+'[7]ENERO-NOVIEMBRE METAS'!U15+'[7]DICIEMBRE-METAS '!U15</f>
        <v>10621</v>
      </c>
      <c r="V15" s="111">
        <f t="shared" si="7"/>
        <v>103.832241665852</v>
      </c>
      <c r="W15" s="110">
        <f>+'[7]ENERO-NOVIEMBRE METAS'!W15+'[7]DICIEMBRE-METAS '!W15</f>
        <v>10685</v>
      </c>
      <c r="X15" s="106">
        <f t="shared" si="9"/>
        <v>104.45791377456251</v>
      </c>
      <c r="Y15" s="114">
        <v>8100</v>
      </c>
      <c r="Z15" s="110">
        <f>+'[7]ENERO-NOVIEMBRE METAS'!Z15+'[7]DICIEMBRE-METAS '!Z15</f>
        <v>9306</v>
      </c>
      <c r="AA15" s="106">
        <f t="shared" si="8"/>
        <v>114.88888888888889</v>
      </c>
    </row>
    <row r="16" spans="1:27" ht="19.5" customHeight="1">
      <c r="A16" s="107">
        <v>8</v>
      </c>
      <c r="B16" s="108" t="s">
        <v>13</v>
      </c>
      <c r="C16" s="109">
        <v>14891</v>
      </c>
      <c r="D16" s="110">
        <f>+'[7]ENERO-NOVIEMBRE METAS'!D16+'[7]DICIEMBRE-METAS '!D16</f>
        <v>13563</v>
      </c>
      <c r="E16" s="111">
        <f t="shared" si="0"/>
        <v>91.0818615270969</v>
      </c>
      <c r="F16" s="110">
        <f>+'[7]ENERO-NOVIEMBRE METAS'!F16+'[7]DICIEMBRE-METAS '!F16</f>
        <v>13562</v>
      </c>
      <c r="G16" s="111">
        <f t="shared" si="1"/>
        <v>91.07514606137936</v>
      </c>
      <c r="H16" s="110">
        <f>+'[7]ENERO-NOVIEMBRE METAS'!H16+'[7]DICIEMBRE-METAS '!H16</f>
        <v>11129</v>
      </c>
      <c r="I16" s="111">
        <f t="shared" si="2"/>
        <v>74.73641797058626</v>
      </c>
      <c r="J16" s="110">
        <f>+'[7]ENERO-NOVIEMBRE METAS'!J16+'[7]DICIEMBRE-METAS '!J16</f>
        <v>13562</v>
      </c>
      <c r="K16" s="112">
        <f t="shared" si="3"/>
        <v>91.07514606137936</v>
      </c>
      <c r="L16" s="110">
        <f>+'[7]ENERO-NOVIEMBRE METAS'!L16+'[7]DICIEMBRE-METAS '!L16</f>
        <v>13562</v>
      </c>
      <c r="M16" s="113">
        <f t="shared" si="4"/>
        <v>91.07514606137936</v>
      </c>
      <c r="N16" s="110">
        <f>+'[7]ENERO-NOVIEMBRE METAS'!N16+'[7]DICIEMBRE-METAS '!N16</f>
        <v>13135</v>
      </c>
      <c r="O16" s="106">
        <f t="shared" si="5"/>
        <v>88.20764219998657</v>
      </c>
      <c r="P16" s="114">
        <v>14512</v>
      </c>
      <c r="Q16" s="110">
        <f>+'[7]ENERO-NOVIEMBRE METAS'!Q16+'[7]DICIEMBRE-METAS '!Q16</f>
        <v>11119</v>
      </c>
      <c r="R16" s="111">
        <f t="shared" si="6"/>
        <v>76.61934950385887</v>
      </c>
      <c r="S16" s="110">
        <f>+'[7]ENERO-NOVIEMBRE METAS'!S16+'[7]DICIEMBRE-METAS '!S16</f>
        <v>12003</v>
      </c>
      <c r="T16" s="112">
        <f t="shared" si="10"/>
        <v>82.71085997794928</v>
      </c>
      <c r="U16" s="110">
        <f>+'[7]ENERO-NOVIEMBRE METAS'!U16+'[7]DICIEMBRE-METAS '!U16</f>
        <v>12529</v>
      </c>
      <c r="V16" s="111">
        <f t="shared" si="7"/>
        <v>86.33544652701212</v>
      </c>
      <c r="W16" s="110">
        <f>+'[7]ENERO-NOVIEMBRE METAS'!W16+'[7]DICIEMBRE-METAS '!W16</f>
        <v>12315</v>
      </c>
      <c r="X16" s="106">
        <f t="shared" si="9"/>
        <v>84.86080485115767</v>
      </c>
      <c r="Y16" s="114">
        <v>14116</v>
      </c>
      <c r="Z16" s="110">
        <f>+'[7]ENERO-NOVIEMBRE METAS'!Z16+'[7]DICIEMBRE-METAS '!Z16</f>
        <v>11642</v>
      </c>
      <c r="AA16" s="106">
        <f t="shared" si="8"/>
        <v>82.47378860867101</v>
      </c>
    </row>
    <row r="17" spans="1:27" ht="19.5" customHeight="1">
      <c r="A17" s="107">
        <v>9</v>
      </c>
      <c r="B17" s="108" t="s">
        <v>14</v>
      </c>
      <c r="C17" s="109">
        <v>5468</v>
      </c>
      <c r="D17" s="110">
        <f>+'[7]ENERO-NOVIEMBRE METAS'!D17+'[7]DICIEMBRE-METAS '!D17</f>
        <v>5827</v>
      </c>
      <c r="E17" s="229">
        <f t="shared" si="0"/>
        <v>106.56547183613753</v>
      </c>
      <c r="F17" s="110">
        <f>+'[7]ENERO-NOVIEMBRE METAS'!F17+'[7]DICIEMBRE-METAS '!F17</f>
        <v>5830</v>
      </c>
      <c r="G17" s="229">
        <f t="shared" si="1"/>
        <v>106.62033650329188</v>
      </c>
      <c r="H17" s="110">
        <f>+'[7]ENERO-NOVIEMBRE METAS'!H17+'[7]DICIEMBRE-METAS '!H17</f>
        <v>1149</v>
      </c>
      <c r="I17" s="229">
        <f t="shared" si="2"/>
        <v>21.013167520117044</v>
      </c>
      <c r="J17" s="110">
        <f>+'[7]ENERO-NOVIEMBRE METAS'!J17+'[7]DICIEMBRE-METAS '!J17</f>
        <v>5830</v>
      </c>
      <c r="K17" s="230">
        <f t="shared" si="3"/>
        <v>106.62033650329188</v>
      </c>
      <c r="L17" s="110">
        <f>+'[7]ENERO-NOVIEMBRE METAS'!L17+'[7]DICIEMBRE-METAS '!L17</f>
        <v>5830</v>
      </c>
      <c r="M17" s="231">
        <f t="shared" si="4"/>
        <v>106.62033650329188</v>
      </c>
      <c r="N17" s="110">
        <f>+'[7]ENERO-NOVIEMBRE METAS'!N17+'[7]DICIEMBRE-METAS '!N17</f>
        <v>5748</v>
      </c>
      <c r="O17" s="232">
        <f t="shared" si="5"/>
        <v>105.12070226773957</v>
      </c>
      <c r="P17" s="233">
        <v>6316</v>
      </c>
      <c r="Q17" s="110">
        <f>+'[7]ENERO-NOVIEMBRE METAS'!Q17+'[7]DICIEMBRE-METAS '!Q17</f>
        <v>5127</v>
      </c>
      <c r="R17" s="229">
        <f t="shared" si="6"/>
        <v>81.17479417352754</v>
      </c>
      <c r="S17" s="110">
        <f>+'[7]ENERO-NOVIEMBRE METAS'!S17+'[7]DICIEMBRE-METAS '!S17</f>
        <v>5135</v>
      </c>
      <c r="T17" s="230">
        <f t="shared" si="10"/>
        <v>81.30145661811272</v>
      </c>
      <c r="U17" s="110">
        <f>+'[7]ENERO-NOVIEMBRE METAS'!U17+'[7]DICIEMBRE-METAS '!U17</f>
        <v>5434</v>
      </c>
      <c r="V17" s="229">
        <f t="shared" si="7"/>
        <v>86.03546548448385</v>
      </c>
      <c r="W17" s="110">
        <f>+'[7]ENERO-NOVIEMBRE METAS'!W17+'[7]DICIEMBRE-METAS '!W17</f>
        <v>5285</v>
      </c>
      <c r="X17" s="232">
        <f t="shared" si="9"/>
        <v>83.67637745408486</v>
      </c>
      <c r="Y17" s="233">
        <v>6800</v>
      </c>
      <c r="Z17" s="110">
        <f>+'[7]ENERO-NOVIEMBRE METAS'!Z17+'[7]DICIEMBRE-METAS '!Z17</f>
        <v>5809</v>
      </c>
      <c r="AA17" s="232">
        <f t="shared" si="8"/>
        <v>85.42647058823529</v>
      </c>
    </row>
    <row r="18" spans="1:27" ht="19.5" customHeight="1">
      <c r="A18" s="107">
        <v>10</v>
      </c>
      <c r="B18" s="108" t="s">
        <v>15</v>
      </c>
      <c r="C18" s="109">
        <v>8926</v>
      </c>
      <c r="D18" s="110">
        <f>+'[7]ENERO-NOVIEMBRE METAS'!D18+'[7]DICIEMBRE-METAS '!D18</f>
        <v>7803</v>
      </c>
      <c r="E18" s="111">
        <f t="shared" si="0"/>
        <v>87.418776607663</v>
      </c>
      <c r="F18" s="110">
        <f>+'[7]ENERO-NOVIEMBRE METAS'!F18+'[7]DICIEMBRE-METAS '!F18</f>
        <v>7798</v>
      </c>
      <c r="G18" s="111">
        <f t="shared" si="1"/>
        <v>87.3627604750168</v>
      </c>
      <c r="H18" s="110">
        <f>+'[7]ENERO-NOVIEMBRE METAS'!H18+'[7]DICIEMBRE-METAS '!H18</f>
        <v>2442</v>
      </c>
      <c r="I18" s="111">
        <f t="shared" si="2"/>
        <v>27.35827918440511</v>
      </c>
      <c r="J18" s="110">
        <f>+'[7]ENERO-NOVIEMBRE METAS'!J18+'[7]DICIEMBRE-METAS '!J18</f>
        <v>7798</v>
      </c>
      <c r="K18" s="112">
        <f t="shared" si="3"/>
        <v>87.3627604750168</v>
      </c>
      <c r="L18" s="110">
        <f>+'[7]ENERO-NOVIEMBRE METAS'!L18+'[7]DICIEMBRE-METAS '!L18</f>
        <v>7798</v>
      </c>
      <c r="M18" s="113">
        <f t="shared" si="4"/>
        <v>87.3627604750168</v>
      </c>
      <c r="N18" s="110">
        <f>+'[7]ENERO-NOVIEMBRE METAS'!N18+'[7]DICIEMBRE-METAS '!N18</f>
        <v>7312</v>
      </c>
      <c r="O18" s="106">
        <f t="shared" si="5"/>
        <v>81.91799238180596</v>
      </c>
      <c r="P18" s="114">
        <v>8934</v>
      </c>
      <c r="Q18" s="110">
        <f>+'[7]ENERO-NOVIEMBRE METAS'!Q18+'[7]DICIEMBRE-METAS '!Q18</f>
        <v>7204</v>
      </c>
      <c r="R18" s="111">
        <f t="shared" si="6"/>
        <v>80.63577344974256</v>
      </c>
      <c r="S18" s="110">
        <f>+'[7]ENERO-NOVIEMBRE METAS'!S18+'[7]DICIEMBRE-METAS '!S18</f>
        <v>7233</v>
      </c>
      <c r="T18" s="112">
        <f t="shared" si="10"/>
        <v>80.96037609133647</v>
      </c>
      <c r="U18" s="110">
        <f>+'[7]ENERO-NOVIEMBRE METAS'!U18+'[7]DICIEMBRE-METAS '!U18</f>
        <v>7405</v>
      </c>
      <c r="V18" s="111">
        <f t="shared" si="7"/>
        <v>82.8856055518245</v>
      </c>
      <c r="W18" s="110">
        <f>+'[7]ENERO-NOVIEMBRE METAS'!W18+'[7]DICIEMBRE-METAS '!W18</f>
        <v>7407</v>
      </c>
      <c r="X18" s="106">
        <f t="shared" si="9"/>
        <v>82.90799194089993</v>
      </c>
      <c r="Y18" s="114">
        <v>9100</v>
      </c>
      <c r="Z18" s="110">
        <f>+'[7]ENERO-NOVIEMBRE METAS'!Z18+'[7]DICIEMBRE-METAS '!Z18</f>
        <v>7754</v>
      </c>
      <c r="AA18" s="106">
        <f t="shared" si="8"/>
        <v>85.20879120879121</v>
      </c>
    </row>
    <row r="19" spans="1:27" ht="19.5" customHeight="1">
      <c r="A19" s="107">
        <v>11</v>
      </c>
      <c r="B19" s="108" t="s">
        <v>16</v>
      </c>
      <c r="C19" s="109">
        <v>11333</v>
      </c>
      <c r="D19" s="110">
        <f>+'[7]ENERO-NOVIEMBRE METAS'!D19+'[7]DICIEMBRE-METAS '!D19</f>
        <v>10429</v>
      </c>
      <c r="E19" s="111">
        <f t="shared" si="0"/>
        <v>92.02329480278831</v>
      </c>
      <c r="F19" s="110">
        <f>+'[7]ENERO-NOVIEMBRE METAS'!F19+'[7]DICIEMBRE-METAS '!F19</f>
        <v>10389</v>
      </c>
      <c r="G19" s="111">
        <f t="shared" si="1"/>
        <v>91.67034324538957</v>
      </c>
      <c r="H19" s="110">
        <f>+'[7]ENERO-NOVIEMBRE METAS'!H19+'[7]DICIEMBRE-METAS '!H19</f>
        <v>6307</v>
      </c>
      <c r="I19" s="111">
        <f t="shared" si="2"/>
        <v>55.651636812847435</v>
      </c>
      <c r="J19" s="110">
        <f>+'[7]ENERO-NOVIEMBRE METAS'!J19+'[7]DICIEMBRE-METAS '!J19</f>
        <v>10393</v>
      </c>
      <c r="K19" s="112">
        <f t="shared" si="3"/>
        <v>91.70563840112945</v>
      </c>
      <c r="L19" s="110">
        <f>+'[7]ENERO-NOVIEMBRE METAS'!L19+'[7]DICIEMBRE-METAS '!L19</f>
        <v>10389</v>
      </c>
      <c r="M19" s="113">
        <f t="shared" si="4"/>
        <v>91.67034324538957</v>
      </c>
      <c r="N19" s="110">
        <f>+'[7]ENERO-NOVIEMBRE METAS'!N19+'[7]DICIEMBRE-METAS '!N19</f>
        <v>9992</v>
      </c>
      <c r="O19" s="106">
        <f t="shared" si="5"/>
        <v>88.167299038207</v>
      </c>
      <c r="P19" s="114">
        <v>11045</v>
      </c>
      <c r="Q19" s="110">
        <f>+'[7]ENERO-NOVIEMBRE METAS'!Q19+'[7]DICIEMBRE-METAS '!Q19</f>
        <v>9554</v>
      </c>
      <c r="R19" s="111">
        <f t="shared" si="6"/>
        <v>86.50067904028973</v>
      </c>
      <c r="S19" s="110">
        <f>+'[7]ENERO-NOVIEMBRE METAS'!S19+'[7]DICIEMBRE-METAS '!S19</f>
        <v>9583</v>
      </c>
      <c r="T19" s="112">
        <f t="shared" si="10"/>
        <v>86.76324128564961</v>
      </c>
      <c r="U19" s="110">
        <f>+'[7]ENERO-NOVIEMBRE METAS'!U19+'[7]DICIEMBRE-METAS '!U19</f>
        <v>10189</v>
      </c>
      <c r="V19" s="111">
        <f t="shared" si="7"/>
        <v>92.24988682661838</v>
      </c>
      <c r="W19" s="110">
        <f>+'[7]ENERO-NOVIEMBRE METAS'!W19+'[7]DICIEMBRE-METAS '!W19</f>
        <v>9837</v>
      </c>
      <c r="X19" s="106">
        <f t="shared" si="9"/>
        <v>89.06292440018107</v>
      </c>
      <c r="Y19" s="114">
        <v>12800</v>
      </c>
      <c r="Z19" s="110">
        <f>+'[7]ENERO-NOVIEMBRE METAS'!Z19+'[7]DICIEMBRE-METAS '!Z19</f>
        <v>9726</v>
      </c>
      <c r="AA19" s="106">
        <f t="shared" si="8"/>
        <v>75.984375</v>
      </c>
    </row>
    <row r="20" spans="1:27" ht="19.5" customHeight="1">
      <c r="A20" s="107">
        <v>12</v>
      </c>
      <c r="B20" s="108" t="s">
        <v>17</v>
      </c>
      <c r="C20" s="109">
        <v>4862</v>
      </c>
      <c r="D20" s="110">
        <f>+'[7]ENERO-NOVIEMBRE METAS'!D20+'[7]DICIEMBRE-METAS '!D20</f>
        <v>3846</v>
      </c>
      <c r="E20" s="111">
        <f t="shared" si="0"/>
        <v>79.10324969148499</v>
      </c>
      <c r="F20" s="110">
        <f>+'[7]ENERO-NOVIEMBRE METAS'!F20+'[7]DICIEMBRE-METAS '!F20</f>
        <v>3844</v>
      </c>
      <c r="G20" s="111">
        <f t="shared" si="1"/>
        <v>79.062114356232</v>
      </c>
      <c r="H20" s="110">
        <f>+'[7]ENERO-NOVIEMBRE METAS'!H20+'[7]DICIEMBRE-METAS '!H20</f>
        <v>12800</v>
      </c>
      <c r="I20" s="111">
        <f t="shared" si="2"/>
        <v>263.2661456190868</v>
      </c>
      <c r="J20" s="110">
        <f>+'[7]ENERO-NOVIEMBRE METAS'!J20+'[7]DICIEMBRE-METAS '!J20</f>
        <v>3851</v>
      </c>
      <c r="K20" s="112">
        <f t="shared" si="3"/>
        <v>79.20608802961745</v>
      </c>
      <c r="L20" s="110">
        <f>+'[7]ENERO-NOVIEMBRE METAS'!L20+'[7]DICIEMBRE-METAS '!L20</f>
        <v>3844</v>
      </c>
      <c r="M20" s="113">
        <f t="shared" si="4"/>
        <v>79.062114356232</v>
      </c>
      <c r="N20" s="110">
        <f>+'[7]ENERO-NOVIEMBRE METAS'!N20+'[7]DICIEMBRE-METAS '!N20</f>
        <v>3800</v>
      </c>
      <c r="O20" s="106">
        <f t="shared" si="5"/>
        <v>78.1571369806664</v>
      </c>
      <c r="P20" s="114">
        <v>3751</v>
      </c>
      <c r="Q20" s="110">
        <f>+'[7]ENERO-NOVIEMBRE METAS'!Q20+'[7]DICIEMBRE-METAS '!Q20</f>
        <v>2877</v>
      </c>
      <c r="R20" s="111">
        <f t="shared" si="6"/>
        <v>76.69954678752333</v>
      </c>
      <c r="S20" s="110">
        <f>+'[7]ENERO-NOVIEMBRE METAS'!S20+'[7]DICIEMBRE-METAS '!S20</f>
        <v>2884</v>
      </c>
      <c r="T20" s="112">
        <f t="shared" si="10"/>
        <v>76.88616368968275</v>
      </c>
      <c r="U20" s="110">
        <f>+'[7]ENERO-NOVIEMBRE METAS'!U20+'[7]DICIEMBRE-METAS '!U20</f>
        <v>3058</v>
      </c>
      <c r="V20" s="111">
        <f t="shared" si="7"/>
        <v>81.52492668621701</v>
      </c>
      <c r="W20" s="110">
        <f>+'[7]ENERO-NOVIEMBRE METAS'!W20+'[7]DICIEMBRE-METAS '!W20</f>
        <v>2965</v>
      </c>
      <c r="X20" s="106">
        <f t="shared" si="9"/>
        <v>79.0455878432418</v>
      </c>
      <c r="Y20" s="114">
        <v>3500</v>
      </c>
      <c r="Z20" s="110">
        <f>+'[7]ENERO-NOVIEMBRE METAS'!Z20+'[7]DICIEMBRE-METAS '!Z20</f>
        <v>2522</v>
      </c>
      <c r="AA20" s="106">
        <f t="shared" si="8"/>
        <v>72.05714285714286</v>
      </c>
    </row>
    <row r="21" spans="1:27" ht="19.5" customHeight="1">
      <c r="A21" s="107">
        <v>13</v>
      </c>
      <c r="B21" s="108" t="s">
        <v>18</v>
      </c>
      <c r="C21" s="109">
        <v>3542</v>
      </c>
      <c r="D21" s="110">
        <f>+'[7]ENERO-NOVIEMBRE METAS'!D21+'[7]DICIEMBRE-METAS '!D21</f>
        <v>2664</v>
      </c>
      <c r="E21" s="111">
        <f t="shared" si="0"/>
        <v>75.21174477696216</v>
      </c>
      <c r="F21" s="110">
        <f>+'[7]ENERO-NOVIEMBRE METAS'!F21+'[7]DICIEMBRE-METAS '!F21</f>
        <v>2725</v>
      </c>
      <c r="G21" s="111">
        <f t="shared" si="1"/>
        <v>76.93393562958781</v>
      </c>
      <c r="H21" s="110">
        <f>+'[7]ENERO-NOVIEMBRE METAS'!H21+'[7]DICIEMBRE-METAS '!H21</f>
        <v>20128</v>
      </c>
      <c r="I21" s="111">
        <f t="shared" si="2"/>
        <v>568.2665160926031</v>
      </c>
      <c r="J21" s="110">
        <f>+'[7]ENERO-NOVIEMBRE METAS'!J21+'[7]DICIEMBRE-METAS '!J21</f>
        <v>2780</v>
      </c>
      <c r="K21" s="112">
        <f t="shared" si="3"/>
        <v>78.4867306606437</v>
      </c>
      <c r="L21" s="110">
        <f>+'[7]ENERO-NOVIEMBRE METAS'!L21+'[7]DICIEMBRE-METAS '!L21</f>
        <v>2725</v>
      </c>
      <c r="M21" s="113">
        <f t="shared" si="4"/>
        <v>76.93393562958781</v>
      </c>
      <c r="N21" s="110">
        <f>+'[7]ENERO-NOVIEMBRE METAS'!N21+'[7]DICIEMBRE-METAS '!N21</f>
        <v>2502</v>
      </c>
      <c r="O21" s="106">
        <f t="shared" si="5"/>
        <v>70.63805759457934</v>
      </c>
      <c r="P21" s="114">
        <v>2736</v>
      </c>
      <c r="Q21" s="110">
        <f>+'[7]ENERO-NOVIEMBRE METAS'!Q21+'[7]DICIEMBRE-METAS '!Q21</f>
        <v>2182</v>
      </c>
      <c r="R21" s="111">
        <f t="shared" si="6"/>
        <v>79.75146198830409</v>
      </c>
      <c r="S21" s="110">
        <f>+'[7]ENERO-NOVIEMBRE METAS'!S21+'[7]DICIEMBRE-METAS '!S21</f>
        <v>2168</v>
      </c>
      <c r="T21" s="112">
        <f t="shared" si="10"/>
        <v>79.23976608187135</v>
      </c>
      <c r="U21" s="110">
        <f>+'[7]ENERO-NOVIEMBRE METAS'!U21+'[7]DICIEMBRE-METAS '!U21</f>
        <v>2175</v>
      </c>
      <c r="V21" s="111">
        <f t="shared" si="7"/>
        <v>79.49561403508773</v>
      </c>
      <c r="W21" s="110">
        <f>+'[7]ENERO-NOVIEMBRE METAS'!W21+'[7]DICIEMBRE-METAS '!W21</f>
        <v>2257</v>
      </c>
      <c r="X21" s="106">
        <f t="shared" si="9"/>
        <v>82.49269005847954</v>
      </c>
      <c r="Y21" s="114">
        <v>3048</v>
      </c>
      <c r="Z21" s="110">
        <f>+'[7]ENERO-NOVIEMBRE METAS'!Z21+'[7]DICIEMBRE-METAS '!Z21</f>
        <v>2312</v>
      </c>
      <c r="AA21" s="106">
        <f t="shared" si="8"/>
        <v>75.85301837270342</v>
      </c>
    </row>
    <row r="22" spans="1:27" ht="19.5" customHeight="1">
      <c r="A22" s="107">
        <v>14</v>
      </c>
      <c r="B22" s="108" t="s">
        <v>19</v>
      </c>
      <c r="C22" s="109">
        <v>1189</v>
      </c>
      <c r="D22" s="110">
        <f>+'[7]ENERO-NOVIEMBRE METAS'!D22+'[7]DICIEMBRE-METAS '!D22</f>
        <v>965</v>
      </c>
      <c r="E22" s="111">
        <f t="shared" si="0"/>
        <v>81.16063919259882</v>
      </c>
      <c r="F22" s="110">
        <f>+'[7]ENERO-NOVIEMBRE METAS'!F22+'[7]DICIEMBRE-METAS '!F22</f>
        <v>965</v>
      </c>
      <c r="G22" s="111">
        <f t="shared" si="1"/>
        <v>81.16063919259882</v>
      </c>
      <c r="H22" s="110">
        <f>+'[7]ENERO-NOVIEMBRE METAS'!H22+'[7]DICIEMBRE-METAS '!H22</f>
        <v>7840</v>
      </c>
      <c r="I22" s="111">
        <f t="shared" si="2"/>
        <v>659.3776282590412</v>
      </c>
      <c r="J22" s="110">
        <f>+'[7]ENERO-NOVIEMBRE METAS'!J22+'[7]DICIEMBRE-METAS '!J22</f>
        <v>801</v>
      </c>
      <c r="K22" s="112">
        <f t="shared" si="3"/>
        <v>67.36753574432296</v>
      </c>
      <c r="L22" s="110">
        <f>+'[7]ENERO-NOVIEMBRE METAS'!L22+'[7]DICIEMBRE-METAS '!L22</f>
        <v>965</v>
      </c>
      <c r="M22" s="113">
        <f t="shared" si="4"/>
        <v>81.16063919259882</v>
      </c>
      <c r="N22" s="110">
        <f>+'[7]ENERO-NOVIEMBRE METAS'!N22+'[7]DICIEMBRE-METAS '!N22</f>
        <v>976</v>
      </c>
      <c r="O22" s="106">
        <f t="shared" si="5"/>
        <v>82.08578637510513</v>
      </c>
      <c r="P22" s="114">
        <v>1086</v>
      </c>
      <c r="Q22" s="110">
        <f>+'[7]ENERO-NOVIEMBRE METAS'!Q22+'[7]DICIEMBRE-METAS '!Q22</f>
        <v>903</v>
      </c>
      <c r="R22" s="111">
        <f t="shared" si="6"/>
        <v>83.14917127071823</v>
      </c>
      <c r="S22" s="110">
        <f>+'[7]ENERO-NOVIEMBRE METAS'!S22+'[7]DICIEMBRE-METAS '!S22</f>
        <v>898</v>
      </c>
      <c r="T22" s="112">
        <f t="shared" si="10"/>
        <v>82.68876611418048</v>
      </c>
      <c r="U22" s="110">
        <f>+'[7]ENERO-NOVIEMBRE METAS'!U22+'[7]DICIEMBRE-METAS '!U22</f>
        <v>919</v>
      </c>
      <c r="V22" s="111">
        <f t="shared" si="7"/>
        <v>84.62246777163904</v>
      </c>
      <c r="W22" s="110">
        <f>+'[7]ENERO-NOVIEMBRE METAS'!W22+'[7]DICIEMBRE-METAS '!W22</f>
        <v>945</v>
      </c>
      <c r="X22" s="106">
        <f t="shared" si="9"/>
        <v>87.01657458563535</v>
      </c>
      <c r="Y22" s="114">
        <v>1169</v>
      </c>
      <c r="Z22" s="110">
        <f>+'[7]ENERO-NOVIEMBRE METAS'!Z22+'[7]DICIEMBRE-METAS '!Z22</f>
        <v>729</v>
      </c>
      <c r="AA22" s="106">
        <f t="shared" si="8"/>
        <v>62.36099230111206</v>
      </c>
    </row>
    <row r="23" spans="1:27" ht="19.5" customHeight="1">
      <c r="A23" s="107">
        <v>15</v>
      </c>
      <c r="B23" s="108" t="s">
        <v>20</v>
      </c>
      <c r="C23" s="109">
        <v>3100</v>
      </c>
      <c r="D23" s="110">
        <f>+'[7]ENERO-NOVIEMBRE METAS'!D23+'[7]DICIEMBRE-METAS '!D23</f>
        <v>3867</v>
      </c>
      <c r="E23" s="111">
        <f t="shared" si="0"/>
        <v>124.74193548387096</v>
      </c>
      <c r="F23" s="110">
        <f>+'[7]ENERO-NOVIEMBRE METAS'!F23+'[7]DICIEMBRE-METAS '!F23</f>
        <v>3870</v>
      </c>
      <c r="G23" s="111">
        <f t="shared" si="1"/>
        <v>124.83870967741936</v>
      </c>
      <c r="H23" s="110">
        <f>+'[7]ENERO-NOVIEMBRE METAS'!H23+'[7]DICIEMBRE-METAS '!H23</f>
        <v>22</v>
      </c>
      <c r="I23" s="111">
        <f t="shared" si="2"/>
        <v>0.7096774193548387</v>
      </c>
      <c r="J23" s="110">
        <f>+'[7]ENERO-NOVIEMBRE METAS'!J23+'[7]DICIEMBRE-METAS '!J23</f>
        <v>3869</v>
      </c>
      <c r="K23" s="112">
        <f t="shared" si="3"/>
        <v>124.80645161290323</v>
      </c>
      <c r="L23" s="110">
        <f>+'[7]ENERO-NOVIEMBRE METAS'!L23+'[7]DICIEMBRE-METAS '!L23</f>
        <v>3870</v>
      </c>
      <c r="M23" s="113">
        <f t="shared" si="4"/>
        <v>124.83870967741936</v>
      </c>
      <c r="N23" s="110">
        <f>+'[7]ENERO-NOVIEMBRE METAS'!N23+'[7]DICIEMBRE-METAS '!N23</f>
        <v>3695</v>
      </c>
      <c r="O23" s="106">
        <f t="shared" si="5"/>
        <v>119.19354838709677</v>
      </c>
      <c r="P23" s="114">
        <v>3100</v>
      </c>
      <c r="Q23" s="110">
        <f>+'[7]ENERO-NOVIEMBRE METAS'!Q23+'[7]DICIEMBRE-METAS '!Q23</f>
        <v>3202</v>
      </c>
      <c r="R23" s="111">
        <f t="shared" si="6"/>
        <v>103.29032258064517</v>
      </c>
      <c r="S23" s="110">
        <f>+'[7]ENERO-NOVIEMBRE METAS'!S23+'[7]DICIEMBRE-METAS '!S23</f>
        <v>3211</v>
      </c>
      <c r="T23" s="112">
        <f t="shared" si="10"/>
        <v>103.58064516129032</v>
      </c>
      <c r="U23" s="110">
        <f>+'[7]ENERO-NOVIEMBRE METAS'!U23+'[7]DICIEMBRE-METAS '!U23</f>
        <v>3224</v>
      </c>
      <c r="V23" s="111">
        <f t="shared" si="7"/>
        <v>104</v>
      </c>
      <c r="W23" s="110">
        <f>+'[7]ENERO-NOVIEMBRE METAS'!W23+'[7]DICIEMBRE-METAS '!W23</f>
        <v>3256</v>
      </c>
      <c r="X23" s="106">
        <f t="shared" si="9"/>
        <v>105.03225806451613</v>
      </c>
      <c r="Y23" s="114">
        <v>2800</v>
      </c>
      <c r="Z23" s="110">
        <f>+'[7]ENERO-NOVIEMBRE METAS'!Z23+'[7]DICIEMBRE-METAS '!Z23</f>
        <v>3700</v>
      </c>
      <c r="AA23" s="106">
        <f t="shared" si="8"/>
        <v>132.14285714285714</v>
      </c>
    </row>
    <row r="24" spans="1:27" ht="19.5" customHeight="1">
      <c r="A24" s="107">
        <v>16</v>
      </c>
      <c r="B24" s="108" t="s">
        <v>21</v>
      </c>
      <c r="C24" s="109">
        <v>5711</v>
      </c>
      <c r="D24" s="110">
        <f>+'[7]ENERO-NOVIEMBRE METAS'!D24+'[7]DICIEMBRE-METAS '!D24</f>
        <v>5328</v>
      </c>
      <c r="E24" s="111">
        <f t="shared" si="0"/>
        <v>93.293643845211</v>
      </c>
      <c r="F24" s="110">
        <f>+'[7]ENERO-NOVIEMBRE METAS'!F24+'[7]DICIEMBRE-METAS '!F24</f>
        <v>5332</v>
      </c>
      <c r="G24" s="111">
        <f t="shared" si="1"/>
        <v>93.36368411836806</v>
      </c>
      <c r="H24" s="110">
        <f>+'[7]ENERO-NOVIEMBRE METAS'!H24+'[7]DICIEMBRE-METAS '!H24</f>
        <v>4664</v>
      </c>
      <c r="I24" s="111">
        <f t="shared" si="2"/>
        <v>81.66695850113815</v>
      </c>
      <c r="J24" s="110">
        <f>+'[7]ENERO-NOVIEMBRE METAS'!J24+'[7]DICIEMBRE-METAS '!J24</f>
        <v>5333</v>
      </c>
      <c r="K24" s="112">
        <f t="shared" si="3"/>
        <v>93.38119418665732</v>
      </c>
      <c r="L24" s="110">
        <f>+'[7]ENERO-NOVIEMBRE METAS'!L24+'[7]DICIEMBRE-METAS '!L24</f>
        <v>5332</v>
      </c>
      <c r="M24" s="113">
        <f t="shared" si="4"/>
        <v>93.36368411836806</v>
      </c>
      <c r="N24" s="110">
        <f>+'[7]ENERO-NOVIEMBRE METAS'!N24+'[7]DICIEMBRE-METAS '!N24</f>
        <v>5136</v>
      </c>
      <c r="O24" s="106">
        <f t="shared" si="5"/>
        <v>89.93171073367186</v>
      </c>
      <c r="P24" s="114">
        <v>5528</v>
      </c>
      <c r="Q24" s="110">
        <f>+'[7]ENERO-NOVIEMBRE METAS'!Q24+'[7]DICIEMBRE-METAS '!Q24</f>
        <v>4678</v>
      </c>
      <c r="R24" s="111">
        <f t="shared" si="6"/>
        <v>84.62373371924747</v>
      </c>
      <c r="S24" s="110">
        <f>+'[7]ENERO-NOVIEMBRE METAS'!S24+'[7]DICIEMBRE-METAS '!S24</f>
        <v>4700</v>
      </c>
      <c r="T24" s="112">
        <f t="shared" si="10"/>
        <v>85.02170767004341</v>
      </c>
      <c r="U24" s="110">
        <f>+'[7]ENERO-NOVIEMBRE METAS'!U24+'[7]DICIEMBRE-METAS '!U24</f>
        <v>4817</v>
      </c>
      <c r="V24" s="111">
        <f t="shared" si="7"/>
        <v>87.13820549927641</v>
      </c>
      <c r="W24" s="110">
        <f>+'[7]ENERO-NOVIEMBRE METAS'!W24+'[7]DICIEMBRE-METAS '!W24</f>
        <v>4866</v>
      </c>
      <c r="X24" s="106">
        <f t="shared" si="9"/>
        <v>88.02460202604921</v>
      </c>
      <c r="Y24" s="114">
        <v>5400</v>
      </c>
      <c r="Z24" s="110">
        <f>+'[7]ENERO-NOVIEMBRE METAS'!Z24+'[7]DICIEMBRE-METAS '!Z24</f>
        <v>4647</v>
      </c>
      <c r="AA24" s="106">
        <f t="shared" si="8"/>
        <v>86.05555555555556</v>
      </c>
    </row>
    <row r="25" spans="1:27" ht="19.5" customHeight="1">
      <c r="A25" s="107">
        <v>17</v>
      </c>
      <c r="B25" s="108" t="s">
        <v>22</v>
      </c>
      <c r="C25" s="109">
        <v>149</v>
      </c>
      <c r="D25" s="110">
        <f>+'[7]ENERO-NOVIEMBRE METAS'!D25+'[7]DICIEMBRE-METAS '!D25</f>
        <v>122</v>
      </c>
      <c r="E25" s="111">
        <f t="shared" si="0"/>
        <v>81.87919463087249</v>
      </c>
      <c r="F25" s="110">
        <f>+'[7]ENERO-NOVIEMBRE METAS'!F25+'[7]DICIEMBRE-METAS '!F25</f>
        <v>121</v>
      </c>
      <c r="G25" s="111">
        <f t="shared" si="1"/>
        <v>81.20805369127517</v>
      </c>
      <c r="H25" s="110">
        <f>+'[7]ENERO-NOVIEMBRE METAS'!H25+'[7]DICIEMBRE-METAS '!H25</f>
        <v>2</v>
      </c>
      <c r="I25" s="111">
        <f t="shared" si="2"/>
        <v>1.342281879194631</v>
      </c>
      <c r="J25" s="110">
        <f>+'[7]ENERO-NOVIEMBRE METAS'!J25+'[7]DICIEMBRE-METAS '!J25</f>
        <v>121</v>
      </c>
      <c r="K25" s="112">
        <f t="shared" si="3"/>
        <v>81.20805369127517</v>
      </c>
      <c r="L25" s="110">
        <f>+'[7]ENERO-NOVIEMBRE METAS'!L25+'[7]DICIEMBRE-METAS '!L25</f>
        <v>121</v>
      </c>
      <c r="M25" s="113">
        <f t="shared" si="4"/>
        <v>81.20805369127517</v>
      </c>
      <c r="N25" s="110">
        <f>+'[7]ENERO-NOVIEMBRE METAS'!N25+'[7]DICIEMBRE-METAS '!N25</f>
        <v>83</v>
      </c>
      <c r="O25" s="106">
        <f t="shared" si="5"/>
        <v>55.70469798657718</v>
      </c>
      <c r="P25" s="114">
        <v>172</v>
      </c>
      <c r="Q25" s="110">
        <f>+'[7]ENERO-NOVIEMBRE METAS'!Q25+'[7]DICIEMBRE-METAS '!Q25</f>
        <v>107</v>
      </c>
      <c r="R25" s="111">
        <f t="shared" si="6"/>
        <v>62.2093023255814</v>
      </c>
      <c r="S25" s="110">
        <f>+'[7]ENERO-NOVIEMBRE METAS'!S25+'[7]DICIEMBRE-METAS '!S25</f>
        <v>109</v>
      </c>
      <c r="T25" s="112">
        <f t="shared" si="10"/>
        <v>63.372093023255815</v>
      </c>
      <c r="U25" s="110">
        <f>+'[7]ENERO-NOVIEMBRE METAS'!U25+'[7]DICIEMBRE-METAS '!U25</f>
        <v>111</v>
      </c>
      <c r="V25" s="111">
        <f t="shared" si="7"/>
        <v>64.53488372093024</v>
      </c>
      <c r="W25" s="110">
        <f>+'[7]ENERO-NOVIEMBRE METAS'!W25+'[7]DICIEMBRE-METAS '!W25</f>
        <v>107</v>
      </c>
      <c r="X25" s="106">
        <f t="shared" si="9"/>
        <v>62.2093023255814</v>
      </c>
      <c r="Y25" s="114">
        <v>300</v>
      </c>
      <c r="Z25" s="110">
        <f>+'[7]ENERO-NOVIEMBRE METAS'!Z25+'[7]DICIEMBRE-METAS '!Z25</f>
        <v>173</v>
      </c>
      <c r="AA25" s="106">
        <f t="shared" si="8"/>
        <v>57.666666666666664</v>
      </c>
    </row>
    <row r="26" spans="1:27" ht="19.5" customHeight="1">
      <c r="A26" s="107">
        <v>18</v>
      </c>
      <c r="B26" s="108" t="s">
        <v>23</v>
      </c>
      <c r="C26" s="109">
        <v>7475</v>
      </c>
      <c r="D26" s="110">
        <f>+'[7]ENERO-NOVIEMBRE METAS'!D26+'[7]DICIEMBRE-METAS '!D26</f>
        <v>6873</v>
      </c>
      <c r="E26" s="111">
        <f t="shared" si="0"/>
        <v>91.94648829431438</v>
      </c>
      <c r="F26" s="110">
        <f>+'[7]ENERO-NOVIEMBRE METAS'!F26+'[7]DICIEMBRE-METAS '!F26</f>
        <v>6875</v>
      </c>
      <c r="G26" s="111">
        <f t="shared" si="1"/>
        <v>91.97324414715719</v>
      </c>
      <c r="H26" s="110">
        <f>+'[7]ENERO-NOVIEMBRE METAS'!H26+'[7]DICIEMBRE-METAS '!H26</f>
        <v>4160</v>
      </c>
      <c r="I26" s="111">
        <f t="shared" si="2"/>
        <v>55.65217391304348</v>
      </c>
      <c r="J26" s="110">
        <f>+'[7]ENERO-NOVIEMBRE METAS'!J26+'[7]DICIEMBRE-METAS '!J26</f>
        <v>6875</v>
      </c>
      <c r="K26" s="112">
        <f t="shared" si="3"/>
        <v>91.97324414715719</v>
      </c>
      <c r="L26" s="110">
        <f>+'[7]ENERO-NOVIEMBRE METAS'!L26+'[7]DICIEMBRE-METAS '!L26</f>
        <v>6875</v>
      </c>
      <c r="M26" s="113">
        <f t="shared" si="4"/>
        <v>91.97324414715719</v>
      </c>
      <c r="N26" s="110">
        <f>+'[7]ENERO-NOVIEMBRE METAS'!N26+'[7]DICIEMBRE-METAS '!N26</f>
        <v>6602</v>
      </c>
      <c r="O26" s="106">
        <f t="shared" si="5"/>
        <v>88.32107023411372</v>
      </c>
      <c r="P26" s="114">
        <v>7298</v>
      </c>
      <c r="Q26" s="110">
        <f>+'[7]ENERO-NOVIEMBRE METAS'!Q26+'[7]DICIEMBRE-METAS '!Q26</f>
        <v>5948</v>
      </c>
      <c r="R26" s="111">
        <f t="shared" si="6"/>
        <v>81.50178130994793</v>
      </c>
      <c r="S26" s="110">
        <f>+'[7]ENERO-NOVIEMBRE METAS'!S26+'[7]DICIEMBRE-METAS '!S26</f>
        <v>5940</v>
      </c>
      <c r="T26" s="112">
        <f t="shared" si="10"/>
        <v>81.3921622362291</v>
      </c>
      <c r="U26" s="110">
        <f>+'[7]ENERO-NOVIEMBRE METAS'!U26+'[7]DICIEMBRE-METAS '!U26</f>
        <v>6211</v>
      </c>
      <c r="V26" s="111">
        <f t="shared" si="7"/>
        <v>85.10550835845437</v>
      </c>
      <c r="W26" s="110">
        <f>+'[7]ENERO-NOVIEMBRE METAS'!W26+'[7]DICIEMBRE-METAS '!W26</f>
        <v>6047</v>
      </c>
      <c r="X26" s="106">
        <f t="shared" si="9"/>
        <v>82.85831734721842</v>
      </c>
      <c r="Y26" s="114">
        <v>7500</v>
      </c>
      <c r="Z26" s="110">
        <f>+'[7]ENERO-NOVIEMBRE METAS'!Z26+'[7]DICIEMBRE-METAS '!Z26</f>
        <v>6133</v>
      </c>
      <c r="AA26" s="106">
        <f t="shared" si="8"/>
        <v>81.77333333333333</v>
      </c>
    </row>
    <row r="27" spans="1:27" ht="19.5" customHeight="1">
      <c r="A27" s="107">
        <v>19</v>
      </c>
      <c r="B27" s="108" t="s">
        <v>24</v>
      </c>
      <c r="C27" s="109">
        <v>11352</v>
      </c>
      <c r="D27" s="110">
        <f>+'[7]ENERO-NOVIEMBRE METAS'!D27+'[7]DICIEMBRE-METAS '!D27</f>
        <v>10790</v>
      </c>
      <c r="E27" s="111">
        <f t="shared" si="0"/>
        <v>95.0493305144468</v>
      </c>
      <c r="F27" s="110">
        <f>+'[7]ENERO-NOVIEMBRE METAS'!F27+'[7]DICIEMBRE-METAS '!F27</f>
        <v>10785</v>
      </c>
      <c r="G27" s="111">
        <f t="shared" si="1"/>
        <v>95.00528541226215</v>
      </c>
      <c r="H27" s="110">
        <f>+'[7]ENERO-NOVIEMBRE METAS'!H27+'[7]DICIEMBRE-METAS '!H27</f>
        <v>6505</v>
      </c>
      <c r="I27" s="111">
        <f t="shared" si="2"/>
        <v>57.302677942212824</v>
      </c>
      <c r="J27" s="110">
        <f>+'[7]ENERO-NOVIEMBRE METAS'!J27+'[7]DICIEMBRE-METAS '!J27</f>
        <v>10798</v>
      </c>
      <c r="K27" s="112">
        <f t="shared" si="3"/>
        <v>95.11980267794222</v>
      </c>
      <c r="L27" s="110">
        <f>+'[7]ENERO-NOVIEMBRE METAS'!L27+'[7]DICIEMBRE-METAS '!L27</f>
        <v>10785</v>
      </c>
      <c r="M27" s="113">
        <f t="shared" si="4"/>
        <v>95.00528541226215</v>
      </c>
      <c r="N27" s="110">
        <f>+'[7]ENERO-NOVIEMBRE METAS'!N27+'[7]DICIEMBRE-METAS '!N27</f>
        <v>10188</v>
      </c>
      <c r="O27" s="106">
        <f t="shared" si="5"/>
        <v>89.7463002114165</v>
      </c>
      <c r="P27" s="114">
        <v>12001</v>
      </c>
      <c r="Q27" s="110">
        <f>+'[7]ENERO-NOVIEMBRE METAS'!Q27+'[7]DICIEMBRE-METAS '!Q27</f>
        <v>10600</v>
      </c>
      <c r="R27" s="111">
        <f t="shared" si="6"/>
        <v>88.32597283559703</v>
      </c>
      <c r="S27" s="110">
        <f>+'[7]ENERO-NOVIEMBRE METAS'!S27+'[7]DICIEMBRE-METAS '!S27</f>
        <v>10593</v>
      </c>
      <c r="T27" s="112">
        <f t="shared" si="10"/>
        <v>88.26764436296975</v>
      </c>
      <c r="U27" s="110">
        <f>+'[7]ENERO-NOVIEMBRE METAS'!U27+'[7]DICIEMBRE-METAS '!U27</f>
        <v>11157</v>
      </c>
      <c r="V27" s="111">
        <f t="shared" si="7"/>
        <v>92.96725272893926</v>
      </c>
      <c r="W27" s="110">
        <f>+'[7]ENERO-NOVIEMBRE METAS'!W27+'[7]DICIEMBRE-METAS '!W27</f>
        <v>10787</v>
      </c>
      <c r="X27" s="106">
        <f t="shared" si="9"/>
        <v>89.88417631864012</v>
      </c>
      <c r="Y27" s="114">
        <v>12500</v>
      </c>
      <c r="Z27" s="110">
        <f>+'[7]ENERO-NOVIEMBRE METAS'!Z27+'[7]DICIEMBRE-METAS '!Z27</f>
        <v>10375</v>
      </c>
      <c r="AA27" s="106">
        <f t="shared" si="8"/>
        <v>83</v>
      </c>
    </row>
    <row r="28" spans="1:27" ht="19.5" customHeight="1">
      <c r="A28" s="107">
        <v>20</v>
      </c>
      <c r="B28" s="108" t="s">
        <v>25</v>
      </c>
      <c r="C28" s="109">
        <v>40</v>
      </c>
      <c r="D28" s="115">
        <f>+'[7]ENERO-NOVIEMBRE METAS'!D28+'[7]DICIEMBRE-METAS '!D28</f>
        <v>44</v>
      </c>
      <c r="E28" s="111">
        <f t="shared" si="0"/>
        <v>110</v>
      </c>
      <c r="F28" s="115">
        <f>+'[7]ENERO-NOVIEMBRE METAS'!F28+'[7]DICIEMBRE-METAS '!F28</f>
        <v>43</v>
      </c>
      <c r="G28" s="111">
        <f t="shared" si="1"/>
        <v>107.5</v>
      </c>
      <c r="H28" s="115">
        <f>+'[7]ENERO-NOVIEMBRE METAS'!H28+'[7]DICIEMBRE-METAS '!H28</f>
        <v>2</v>
      </c>
      <c r="I28" s="111">
        <f t="shared" si="2"/>
        <v>5</v>
      </c>
      <c r="J28" s="115">
        <f>+'[7]ENERO-NOVIEMBRE METAS'!J28+'[7]DICIEMBRE-METAS '!J28</f>
        <v>43</v>
      </c>
      <c r="K28" s="112">
        <f t="shared" si="3"/>
        <v>107.5</v>
      </c>
      <c r="L28" s="115">
        <f>+'[7]ENERO-NOVIEMBRE METAS'!L28+'[7]DICIEMBRE-METAS '!L28</f>
        <v>43</v>
      </c>
      <c r="M28" s="113">
        <f t="shared" si="4"/>
        <v>107.5</v>
      </c>
      <c r="N28" s="115">
        <f>+'[7]ENERO-NOVIEMBRE METAS'!N28+'[7]DICIEMBRE-METAS '!N28</f>
        <v>40</v>
      </c>
      <c r="O28" s="106">
        <f t="shared" si="5"/>
        <v>100</v>
      </c>
      <c r="P28" s="114">
        <v>45</v>
      </c>
      <c r="Q28" s="115">
        <f>+'[7]ENERO-NOVIEMBRE METAS'!Q28+'[7]DICIEMBRE-METAS '!Q28</f>
        <v>44</v>
      </c>
      <c r="R28" s="111">
        <f t="shared" si="6"/>
        <v>97.77777777777777</v>
      </c>
      <c r="S28" s="115">
        <f>+'[7]ENERO-NOVIEMBRE METAS'!S28+'[7]DICIEMBRE-METAS '!S28</f>
        <v>45</v>
      </c>
      <c r="T28" s="112">
        <f t="shared" si="10"/>
        <v>100</v>
      </c>
      <c r="U28" s="115">
        <f>+'[7]ENERO-NOVIEMBRE METAS'!U28+'[7]DICIEMBRE-METAS '!U28</f>
        <v>43</v>
      </c>
      <c r="V28" s="111">
        <f t="shared" si="7"/>
        <v>95.55555555555556</v>
      </c>
      <c r="W28" s="115">
        <f>+'[7]ENERO-NOVIEMBRE METAS'!W28+'[7]DICIEMBRE-METAS '!W28</f>
        <v>46</v>
      </c>
      <c r="X28" s="106">
        <f t="shared" si="9"/>
        <v>102.22222222222223</v>
      </c>
      <c r="Y28" s="114">
        <v>100</v>
      </c>
      <c r="Z28" s="115">
        <f>+'[7]ENERO-NOVIEMBRE METAS'!Z28+'[7]DICIEMBRE-METAS '!Z28</f>
        <v>36</v>
      </c>
      <c r="AA28" s="106">
        <f t="shared" si="8"/>
        <v>36</v>
      </c>
    </row>
    <row r="29" spans="1:27" s="124" customFormat="1" ht="19.5" customHeight="1">
      <c r="A29" s="234"/>
      <c r="B29" s="235" t="s">
        <v>26</v>
      </c>
      <c r="C29" s="236">
        <f>SUM(C9:C28)</f>
        <v>121477</v>
      </c>
      <c r="D29" s="237">
        <f>SUM(D9:D28)</f>
        <v>116272</v>
      </c>
      <c r="E29" s="238">
        <f t="shared" si="0"/>
        <v>95.71523827555833</v>
      </c>
      <c r="F29" s="236">
        <f>SUM(F9:F28)</f>
        <v>116229</v>
      </c>
      <c r="G29" s="238">
        <f t="shared" si="1"/>
        <v>95.67984062826707</v>
      </c>
      <c r="H29" s="236">
        <f>SUM(H9:H28)</f>
        <v>113698</v>
      </c>
      <c r="I29" s="238">
        <f t="shared" si="2"/>
        <v>93.59631864468172</v>
      </c>
      <c r="J29" s="236">
        <f>SUM(J9:J28)</f>
        <v>116024</v>
      </c>
      <c r="K29" s="238">
        <f t="shared" si="3"/>
        <v>95.51108440280876</v>
      </c>
      <c r="L29" s="236">
        <f>SUM(L9:L28)</f>
        <v>116229</v>
      </c>
      <c r="M29" s="238">
        <f t="shared" si="4"/>
        <v>95.67984062826707</v>
      </c>
      <c r="N29" s="236">
        <f>SUM(N9:N28)</f>
        <v>111139</v>
      </c>
      <c r="O29" s="238">
        <f t="shared" si="5"/>
        <v>91.48974703030203</v>
      </c>
      <c r="P29" s="236">
        <f>SUM(P9:P28)</f>
        <v>120626</v>
      </c>
      <c r="Q29" s="236">
        <f>SUM(Q9:Q28)</f>
        <v>104137</v>
      </c>
      <c r="R29" s="238">
        <f t="shared" si="6"/>
        <v>86.33047601677913</v>
      </c>
      <c r="S29" s="236">
        <f>SUM(S9:S28)</f>
        <v>104630</v>
      </c>
      <c r="T29" s="238">
        <f>+S29*100/P29</f>
        <v>86.73917729179448</v>
      </c>
      <c r="U29" s="236">
        <f>SUM(U9:U28)</f>
        <v>107674</v>
      </c>
      <c r="V29" s="238">
        <f t="shared" si="7"/>
        <v>89.26267968762953</v>
      </c>
      <c r="W29" s="236">
        <f>SUM(W9:W28)</f>
        <v>107279</v>
      </c>
      <c r="X29" s="238">
        <f>+W29*100/P29</f>
        <v>88.9352212624144</v>
      </c>
      <c r="Y29" s="236">
        <f>SUM(Y9:Y28)</f>
        <v>118833</v>
      </c>
      <c r="Z29" s="236">
        <f>SUM(Z9:Z28)</f>
        <v>102843</v>
      </c>
      <c r="AA29" s="238">
        <f t="shared" si="8"/>
        <v>86.54414177879882</v>
      </c>
    </row>
    <row r="30" ht="16.5" customHeight="1">
      <c r="A30" s="125" t="s">
        <v>59</v>
      </c>
    </row>
    <row r="31" ht="16.5" customHeight="1">
      <c r="A31" s="125" t="s">
        <v>60</v>
      </c>
    </row>
    <row r="32" spans="1:26" s="240" customFormat="1" ht="16.5" customHeight="1" hidden="1">
      <c r="A32" s="239"/>
      <c r="D32" s="241">
        <f>+'[8] POS TRAZADORES POR IPS'!$R$274+'[8] POS TRAZADORES POR IPS'!$AW$274+'[8] NO POS POR IPS'!$F$274+'[8] NO POS POR IPS'!$K$274</f>
        <v>8864</v>
      </c>
      <c r="F32" s="242">
        <f>+'[8] POS TRAZADORES POR IPS'!$BV$274+'[8] NO POS POR IPS'!$F$274+'[8] NO POS POR IPS'!$K$274</f>
        <v>8863</v>
      </c>
      <c r="H32" s="242">
        <f>+'[8] POS TRAZADORES POR IPS'!$K$274</f>
        <v>9409</v>
      </c>
      <c r="J32" s="242">
        <f>+'[8] POS TRAZADORES POR IPS'!$BV$274+'[8] POS  OTRAS POR IPS'!$AA$274+'[8] NO POS POR IPS'!$K$274</f>
        <v>8847</v>
      </c>
      <c r="L32" s="242">
        <f>+'[8] POS TRAZADORES POR IPS'!$BV$274+'[8] NO POS POR IPS'!$F$274+'[8] NO POS POR IPS'!$K$274</f>
        <v>8863</v>
      </c>
      <c r="N32" s="242">
        <f>+'[8] POS TRAZADORES POR IPS'!$CB$274+'[8] POS TRAZADORES POR IPS'!$CD$274+'[8] POS TRAZADORES POR IPS'!$CG$274+'[8] POS TRAZADORES POR IPS'!$CJ$274+'[8] POS TRAZADORES POR IPS'!$CM$274+'[8] NO POS POR IPS'!$GO$274+'[8] NO POS POR IPS'!$GR$274+'[8] NO POS POR IPS'!$GU$274+'[8] NO POS POR IPS'!$GX$274</f>
        <v>9717</v>
      </c>
      <c r="Q32" s="242">
        <f>+'[8] POS TRAZADORES POR IPS'!$CX$274+'[8] NO POS POR IPS'!$DA$274</f>
        <v>9936</v>
      </c>
      <c r="S32" s="242">
        <f>+'[8] POS TRAZADORES POR IPS'!$CT$274+'[8] NO POS POR IPS'!$GE$274</f>
        <v>10117</v>
      </c>
      <c r="U32" s="242">
        <f>+'[8] POS TRAZADORES POR IPS'!$DO$274+'[8] NO POS POR IPS'!$DR$274</f>
        <v>11266</v>
      </c>
      <c r="W32" s="242">
        <f>+'[8] POS TRAZADORES POR IPS'!$EG$274+'[8] NO POS POR IPS'!$CH$274</f>
        <v>10349</v>
      </c>
      <c r="Z32" s="242">
        <f>+'[8] POS TRAZADORES POR IPS'!$DB$274+'[8] NO POS POR IPS'!$DE$274</f>
        <v>11259</v>
      </c>
    </row>
    <row r="33" spans="1:26" s="244" customFormat="1" ht="16.5" customHeight="1" hidden="1">
      <c r="A33" s="243"/>
      <c r="D33" s="244">
        <f>+'[9] POS TRAZADORES POR IPS'!$R$274+'[9] POS TRAZADORES POR IPS'!$AW$274+'[9] NO POS POR IPS'!$F$274+'[9] NO POS POR IPS'!$K$274</f>
        <v>9501</v>
      </c>
      <c r="F33" s="244">
        <f>+'[9] POS TRAZADORES POR IPS'!$BV$274+'[9] NO POS POR IPS'!$F$274+'[9] NO POS POR IPS'!$K$274</f>
        <v>9463</v>
      </c>
      <c r="H33" s="244">
        <f>+'[9] POS TRAZADORES POR IPS'!$K$274</f>
        <v>9660</v>
      </c>
      <c r="J33" s="244">
        <f>+'[9] POS TRAZADORES POR IPS'!$BV$274+'[9] POS  OTRAS POR IPS'!$AA$274+'[9] NO POS POR IPS'!$K$274+'[9] NO POS POR IPS'!$CQ$274</f>
        <v>9452</v>
      </c>
      <c r="L33" s="244">
        <f>+'[9] POS TRAZADORES POR IPS'!$BV$274+'[9] NO POS POR IPS'!$F$274+'[9] NO POS POR IPS'!$K$274</f>
        <v>9463</v>
      </c>
      <c r="N33" s="244">
        <f>+'[9] POS TRAZADORES POR IPS'!$CA$274+'[9] POS TRAZADORES POR IPS'!$CC$274+'[9] POS TRAZADORES POR IPS'!$CE$274+'[9] POS TRAZADORES POR IPS'!$CH$274+'[9] POS TRAZADORES POR IPS'!$CK$274+'[9] POS TRAZADORES POR IPS'!$CN$274+'[9] NO POS POR IPS'!$GP$274+'[9] NO POS POR IPS'!$GS$274+'[9] NO POS POR IPS'!$GV$274+'[9] NO POS POR IPS'!$GY$274</f>
        <v>10595</v>
      </c>
      <c r="Q33" s="244">
        <f>+'[9] POS TRAZADORES POR IPS'!$CY$274+'[9] NO POS POR IPS'!$DA$274</f>
        <v>9717</v>
      </c>
      <c r="S33" s="244">
        <f>+'[9] POS TRAZADORES POR IPS'!$CU$274+'[9] NO POS POR IPS'!$GE$274</f>
        <v>9748</v>
      </c>
      <c r="U33" s="244">
        <f>+'[9] NO POS POR IPS'!$DR$274+'[9] POS TRAZADORES POR IPS'!$DP$274</f>
        <v>11022</v>
      </c>
      <c r="W33" s="244">
        <f>+'[9] POS TRAZADORES POR IPS'!$EH$274+'[9] NO POS POR IPS'!$CH$274</f>
        <v>10067</v>
      </c>
      <c r="Z33" s="244">
        <f>+'[9] POS TRAZADORES POR IPS'!$DC$274+'[9] NO POS POR IPS'!$DE$274</f>
        <v>11732</v>
      </c>
    </row>
    <row r="34" spans="1:26" ht="16.5" customHeight="1">
      <c r="A34" s="239" t="s">
        <v>77</v>
      </c>
      <c r="Z34" s="245"/>
    </row>
    <row r="35" spans="3:10" ht="16.5" customHeight="1">
      <c r="C35" s="245"/>
      <c r="D35" s="245"/>
      <c r="F35" s="245"/>
      <c r="H35" s="245"/>
      <c r="J35" s="2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U7:V7"/>
    <mergeCell ref="A6:B8"/>
    <mergeCell ref="C6:C8"/>
    <mergeCell ref="D6:O6"/>
    <mergeCell ref="P6:P8"/>
    <mergeCell ref="Q6:X6"/>
    <mergeCell ref="Y6:Y8"/>
    <mergeCell ref="W7:X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34"/>
  <sheetViews>
    <sheetView showGridLines="0" zoomScalePageLayoutView="0" workbookViewId="0" topLeftCell="A1">
      <pane xSplit="3" ySplit="8" topLeftCell="D18" activePane="bottomRight" state="frozen"/>
      <selection pane="topLeft" activeCell="J8" sqref="J8:J27"/>
      <selection pane="topRight" activeCell="J8" sqref="J8:J27"/>
      <selection pane="bottomLeft" activeCell="J8" sqref="J8:J27"/>
      <selection pane="bottomRight" activeCell="H34" sqref="H34"/>
    </sheetView>
  </sheetViews>
  <sheetFormatPr defaultColWidth="11.421875" defaultRowHeight="18" customHeight="1"/>
  <cols>
    <col min="1" max="1" width="3.00390625" style="3" customWidth="1"/>
    <col min="2" max="2" width="17.7109375" style="3" customWidth="1"/>
    <col min="3" max="16" width="10.57421875" style="3" customWidth="1"/>
    <col min="17" max="16384" width="11.42187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1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" customHeight="1">
      <c r="A4" s="1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130" t="s">
        <v>3</v>
      </c>
      <c r="B6" s="131"/>
      <c r="C6" s="141" t="s">
        <v>4</v>
      </c>
      <c r="D6" s="23" t="s">
        <v>30</v>
      </c>
      <c r="E6" s="24"/>
      <c r="F6" s="25"/>
      <c r="G6" s="24"/>
      <c r="H6" s="24"/>
      <c r="I6" s="24"/>
      <c r="J6" s="24"/>
      <c r="K6" s="24"/>
      <c r="L6" s="23"/>
      <c r="M6" s="26"/>
      <c r="N6" s="144" t="s">
        <v>31</v>
      </c>
      <c r="O6" s="145" t="s">
        <v>32</v>
      </c>
      <c r="P6" s="146"/>
    </row>
    <row r="7" spans="1:16" ht="18" customHeight="1">
      <c r="A7" s="132"/>
      <c r="B7" s="133"/>
      <c r="C7" s="142"/>
      <c r="D7" s="149" t="s">
        <v>33</v>
      </c>
      <c r="E7" s="150"/>
      <c r="F7" s="149" t="s">
        <v>34</v>
      </c>
      <c r="G7" s="150"/>
      <c r="H7" s="149" t="s">
        <v>35</v>
      </c>
      <c r="I7" s="150"/>
      <c r="J7" s="149" t="s">
        <v>36</v>
      </c>
      <c r="K7" s="150"/>
      <c r="L7" s="149" t="s">
        <v>37</v>
      </c>
      <c r="M7" s="150"/>
      <c r="N7" s="142"/>
      <c r="O7" s="147"/>
      <c r="P7" s="148"/>
    </row>
    <row r="8" spans="1:16" ht="18" customHeight="1">
      <c r="A8" s="134"/>
      <c r="B8" s="135"/>
      <c r="C8" s="143"/>
      <c r="D8" s="27" t="s">
        <v>38</v>
      </c>
      <c r="E8" s="27" t="s">
        <v>39</v>
      </c>
      <c r="F8" s="27" t="s">
        <v>38</v>
      </c>
      <c r="G8" s="27" t="s">
        <v>39</v>
      </c>
      <c r="H8" s="27" t="s">
        <v>38</v>
      </c>
      <c r="I8" s="27" t="s">
        <v>39</v>
      </c>
      <c r="J8" s="27" t="s">
        <v>38</v>
      </c>
      <c r="K8" s="27" t="s">
        <v>39</v>
      </c>
      <c r="L8" s="27" t="s">
        <v>38</v>
      </c>
      <c r="M8" s="27" t="s">
        <v>39</v>
      </c>
      <c r="N8" s="143"/>
      <c r="O8" s="27" t="s">
        <v>38</v>
      </c>
      <c r="P8" s="27" t="s">
        <v>39</v>
      </c>
    </row>
    <row r="9" spans="1:16" ht="20.25" customHeight="1">
      <c r="A9" s="7">
        <v>1</v>
      </c>
      <c r="B9" s="8" t="s">
        <v>6</v>
      </c>
      <c r="C9" s="9">
        <v>6330.000000000087</v>
      </c>
      <c r="D9" s="10">
        <v>5066</v>
      </c>
      <c r="E9" s="28">
        <f aca="true" t="shared" si="0" ref="E9:E29">+D9*100/C9</f>
        <v>80.03159557661817</v>
      </c>
      <c r="F9" s="10">
        <v>5003</v>
      </c>
      <c r="G9" s="28">
        <f aca="true" t="shared" si="1" ref="G9:G29">+F9*100/C9</f>
        <v>79.03633491311108</v>
      </c>
      <c r="H9" s="10">
        <v>5431</v>
      </c>
      <c r="I9" s="28">
        <f aca="true" t="shared" si="2" ref="I9:I29">+H9*100/C9</f>
        <v>85.79778830963546</v>
      </c>
      <c r="J9" s="10">
        <v>5073</v>
      </c>
      <c r="K9" s="29">
        <f aca="true" t="shared" si="3" ref="K9:K29">+J9*100/C9</f>
        <v>80.14218009478563</v>
      </c>
      <c r="L9" s="10">
        <v>4883</v>
      </c>
      <c r="M9" s="30">
        <f aca="true" t="shared" si="4" ref="M9:M29">+L9*100/C9</f>
        <v>77.1406003159547</v>
      </c>
      <c r="N9" s="31">
        <v>6550</v>
      </c>
      <c r="O9" s="10">
        <v>5701</v>
      </c>
      <c r="P9" s="30">
        <f aca="true" t="shared" si="5" ref="P9:P29">+O9*100/N9</f>
        <v>87.0381679389313</v>
      </c>
    </row>
    <row r="10" spans="1:16" ht="20.25" customHeight="1">
      <c r="A10" s="11">
        <v>2</v>
      </c>
      <c r="B10" s="12" t="s">
        <v>7</v>
      </c>
      <c r="C10" s="13">
        <v>1512.9999999999854</v>
      </c>
      <c r="D10" s="14">
        <v>4301</v>
      </c>
      <c r="E10" s="32">
        <f t="shared" si="0"/>
        <v>284.269662921351</v>
      </c>
      <c r="F10" s="14">
        <v>4451</v>
      </c>
      <c r="G10" s="32">
        <f t="shared" si="1"/>
        <v>294.183740912098</v>
      </c>
      <c r="H10" s="14">
        <v>5067</v>
      </c>
      <c r="I10" s="32">
        <f t="shared" si="2"/>
        <v>334.8975545274322</v>
      </c>
      <c r="J10" s="14">
        <v>4133</v>
      </c>
      <c r="K10" s="33">
        <f t="shared" si="3"/>
        <v>273.1658955717145</v>
      </c>
      <c r="L10" s="14">
        <v>4325</v>
      </c>
      <c r="M10" s="34">
        <f t="shared" si="4"/>
        <v>285.8559153998706</v>
      </c>
      <c r="N10" s="35">
        <v>1502</v>
      </c>
      <c r="O10" s="14">
        <v>3723</v>
      </c>
      <c r="P10" s="34">
        <f t="shared" si="5"/>
        <v>247.86950732356857</v>
      </c>
    </row>
    <row r="11" spans="1:16" ht="20.25" customHeight="1">
      <c r="A11" s="11">
        <v>3</v>
      </c>
      <c r="B11" s="12" t="s">
        <v>8</v>
      </c>
      <c r="C11" s="13">
        <v>2264.9999999999927</v>
      </c>
      <c r="D11" s="14">
        <v>1041</v>
      </c>
      <c r="E11" s="32">
        <f t="shared" si="0"/>
        <v>45.9602649006624</v>
      </c>
      <c r="F11" s="14">
        <v>1105</v>
      </c>
      <c r="G11" s="32">
        <f t="shared" si="1"/>
        <v>48.78587196468007</v>
      </c>
      <c r="H11" s="14">
        <v>1269</v>
      </c>
      <c r="I11" s="32">
        <f t="shared" si="2"/>
        <v>56.02649006622534</v>
      </c>
      <c r="J11" s="14">
        <v>1040</v>
      </c>
      <c r="K11" s="33">
        <f t="shared" si="3"/>
        <v>45.916114790287125</v>
      </c>
      <c r="L11" s="14">
        <v>962</v>
      </c>
      <c r="M11" s="34">
        <f t="shared" si="4"/>
        <v>42.472406181015586</v>
      </c>
      <c r="N11" s="35">
        <v>2286</v>
      </c>
      <c r="O11" s="14">
        <v>1093</v>
      </c>
      <c r="P11" s="34">
        <f t="shared" si="5"/>
        <v>47.812773403324584</v>
      </c>
    </row>
    <row r="12" spans="1:16" ht="20.25" customHeight="1">
      <c r="A12" s="11">
        <v>4</v>
      </c>
      <c r="B12" s="12" t="s">
        <v>9</v>
      </c>
      <c r="C12" s="13">
        <v>8679.000000000087</v>
      </c>
      <c r="D12" s="14">
        <v>5994</v>
      </c>
      <c r="E12" s="32">
        <f t="shared" si="0"/>
        <v>69.06325613549879</v>
      </c>
      <c r="F12" s="14">
        <v>5975</v>
      </c>
      <c r="G12" s="32">
        <f t="shared" si="1"/>
        <v>68.84433690517271</v>
      </c>
      <c r="H12" s="14">
        <v>8568</v>
      </c>
      <c r="I12" s="32">
        <f t="shared" si="2"/>
        <v>98.72105081230457</v>
      </c>
      <c r="J12" s="14">
        <v>6321</v>
      </c>
      <c r="K12" s="33">
        <f t="shared" si="3"/>
        <v>72.83097131005803</v>
      </c>
      <c r="L12" s="14">
        <v>4819</v>
      </c>
      <c r="M12" s="34">
        <f t="shared" si="4"/>
        <v>55.52483004954432</v>
      </c>
      <c r="N12" s="35">
        <v>8856</v>
      </c>
      <c r="O12" s="14">
        <v>6112</v>
      </c>
      <c r="P12" s="34">
        <f t="shared" si="5"/>
        <v>69.01535682023487</v>
      </c>
    </row>
    <row r="13" spans="1:16" ht="20.25" customHeight="1">
      <c r="A13" s="11">
        <v>5</v>
      </c>
      <c r="B13" s="12" t="s">
        <v>10</v>
      </c>
      <c r="C13" s="13">
        <v>6493.999999999971</v>
      </c>
      <c r="D13" s="14">
        <v>4697</v>
      </c>
      <c r="E13" s="32">
        <f t="shared" si="0"/>
        <v>72.3283030489686</v>
      </c>
      <c r="F13" s="14">
        <v>4569</v>
      </c>
      <c r="G13" s="32">
        <f t="shared" si="1"/>
        <v>70.3572528487838</v>
      </c>
      <c r="H13" s="14">
        <v>5717</v>
      </c>
      <c r="I13" s="32">
        <f t="shared" si="2"/>
        <v>88.03510933169119</v>
      </c>
      <c r="J13" s="14">
        <v>5075</v>
      </c>
      <c r="K13" s="33">
        <f t="shared" si="3"/>
        <v>78.14906067138932</v>
      </c>
      <c r="L13" s="14">
        <v>4806</v>
      </c>
      <c r="M13" s="34">
        <f t="shared" si="4"/>
        <v>74.00677548506347</v>
      </c>
      <c r="N13" s="35">
        <v>6662</v>
      </c>
      <c r="O13" s="14">
        <v>5148</v>
      </c>
      <c r="P13" s="34">
        <f t="shared" si="5"/>
        <v>77.274091864305</v>
      </c>
    </row>
    <row r="14" spans="1:16" ht="20.25" customHeight="1">
      <c r="A14" s="11">
        <v>6</v>
      </c>
      <c r="B14" s="12" t="s">
        <v>11</v>
      </c>
      <c r="C14" s="13">
        <v>3916.0000000000728</v>
      </c>
      <c r="D14" s="14">
        <v>3008</v>
      </c>
      <c r="E14" s="32">
        <f t="shared" si="0"/>
        <v>76.81307456588213</v>
      </c>
      <c r="F14" s="14">
        <v>2941</v>
      </c>
      <c r="G14" s="32">
        <f t="shared" si="1"/>
        <v>75.10214504596388</v>
      </c>
      <c r="H14" s="14">
        <v>4173</v>
      </c>
      <c r="I14" s="32">
        <f t="shared" si="2"/>
        <v>106.56281920326666</v>
      </c>
      <c r="J14" s="14">
        <v>2865</v>
      </c>
      <c r="K14" s="33">
        <f t="shared" si="3"/>
        <v>73.16138917262377</v>
      </c>
      <c r="L14" s="14">
        <v>3008</v>
      </c>
      <c r="M14" s="34">
        <f t="shared" si="4"/>
        <v>76.81307456588213</v>
      </c>
      <c r="N14" s="35">
        <v>4016</v>
      </c>
      <c r="O14" s="14">
        <v>3501</v>
      </c>
      <c r="P14" s="34">
        <f t="shared" si="5"/>
        <v>87.17629482071713</v>
      </c>
    </row>
    <row r="15" spans="1:16" ht="20.25" customHeight="1">
      <c r="A15" s="11">
        <v>7</v>
      </c>
      <c r="B15" s="12" t="s">
        <v>12</v>
      </c>
      <c r="C15" s="13">
        <v>9095.999999999854</v>
      </c>
      <c r="D15" s="14">
        <v>5532</v>
      </c>
      <c r="E15" s="32">
        <f t="shared" si="0"/>
        <v>60.81794195250757</v>
      </c>
      <c r="F15" s="14">
        <v>5367</v>
      </c>
      <c r="G15" s="32">
        <f t="shared" si="1"/>
        <v>59.00395778364211</v>
      </c>
      <c r="H15" s="14">
        <v>7121</v>
      </c>
      <c r="I15" s="32">
        <f t="shared" si="2"/>
        <v>78.28715919085437</v>
      </c>
      <c r="J15" s="14">
        <v>5135</v>
      </c>
      <c r="K15" s="33">
        <f t="shared" si="3"/>
        <v>56.45338610378278</v>
      </c>
      <c r="L15" s="14">
        <v>6060</v>
      </c>
      <c r="M15" s="34">
        <f t="shared" si="4"/>
        <v>66.62269129287705</v>
      </c>
      <c r="N15" s="35">
        <v>9429</v>
      </c>
      <c r="O15" s="14">
        <v>5673</v>
      </c>
      <c r="P15" s="34">
        <f t="shared" si="5"/>
        <v>60.16544702513522</v>
      </c>
    </row>
    <row r="16" spans="1:16" ht="20.25" customHeight="1">
      <c r="A16" s="11">
        <v>8</v>
      </c>
      <c r="B16" s="12" t="s">
        <v>13</v>
      </c>
      <c r="C16" s="13">
        <v>17375.000000000116</v>
      </c>
      <c r="D16" s="14">
        <v>13675</v>
      </c>
      <c r="E16" s="32">
        <f t="shared" si="0"/>
        <v>78.7050359712225</v>
      </c>
      <c r="F16" s="14">
        <v>12787</v>
      </c>
      <c r="G16" s="32">
        <f t="shared" si="1"/>
        <v>73.59424460431606</v>
      </c>
      <c r="H16" s="14">
        <v>17570</v>
      </c>
      <c r="I16" s="32">
        <f t="shared" si="2"/>
        <v>101.1223021582727</v>
      </c>
      <c r="J16" s="14">
        <v>12528</v>
      </c>
      <c r="K16" s="33">
        <f t="shared" si="3"/>
        <v>72.10359712230168</v>
      </c>
      <c r="L16" s="14">
        <v>12522</v>
      </c>
      <c r="M16" s="34">
        <f t="shared" si="4"/>
        <v>72.06906474820096</v>
      </c>
      <c r="N16" s="35">
        <v>17578</v>
      </c>
      <c r="O16" s="14">
        <v>11402</v>
      </c>
      <c r="P16" s="34">
        <f t="shared" si="5"/>
        <v>64.86517237455911</v>
      </c>
    </row>
    <row r="17" spans="1:16" ht="20.25" customHeight="1">
      <c r="A17" s="11">
        <v>9</v>
      </c>
      <c r="B17" s="12" t="s">
        <v>14</v>
      </c>
      <c r="C17" s="13">
        <v>4558</v>
      </c>
      <c r="D17" s="14">
        <v>7756</v>
      </c>
      <c r="E17" s="32">
        <f t="shared" si="0"/>
        <v>170.1623519087319</v>
      </c>
      <c r="F17" s="14">
        <v>7753</v>
      </c>
      <c r="G17" s="32">
        <f t="shared" si="1"/>
        <v>170.0965335673541</v>
      </c>
      <c r="H17" s="14">
        <v>10945</v>
      </c>
      <c r="I17" s="32">
        <f t="shared" si="2"/>
        <v>240.1272487933304</v>
      </c>
      <c r="J17" s="14">
        <v>7426</v>
      </c>
      <c r="K17" s="33">
        <f t="shared" si="3"/>
        <v>162.9223343571742</v>
      </c>
      <c r="L17" s="14">
        <v>8807</v>
      </c>
      <c r="M17" s="34">
        <f t="shared" si="4"/>
        <v>193.2207108380869</v>
      </c>
      <c r="N17" s="35">
        <v>4657</v>
      </c>
      <c r="O17" s="14">
        <v>7684</v>
      </c>
      <c r="P17" s="34">
        <f t="shared" si="5"/>
        <v>164.99892634743398</v>
      </c>
    </row>
    <row r="18" spans="1:16" ht="20.25" customHeight="1">
      <c r="A18" s="11">
        <v>10</v>
      </c>
      <c r="B18" s="12" t="s">
        <v>15</v>
      </c>
      <c r="C18" s="13">
        <v>12734.999999999825</v>
      </c>
      <c r="D18" s="14">
        <v>8124</v>
      </c>
      <c r="E18" s="32">
        <f t="shared" si="0"/>
        <v>63.79269729093138</v>
      </c>
      <c r="F18" s="14">
        <v>7915</v>
      </c>
      <c r="G18" s="32">
        <f t="shared" si="1"/>
        <v>62.1515508441312</v>
      </c>
      <c r="H18" s="14">
        <v>8837</v>
      </c>
      <c r="I18" s="32">
        <f t="shared" si="2"/>
        <v>69.3914409108765</v>
      </c>
      <c r="J18" s="14">
        <v>7859</v>
      </c>
      <c r="K18" s="33">
        <f t="shared" si="3"/>
        <v>61.711817824892876</v>
      </c>
      <c r="L18" s="14">
        <v>8275</v>
      </c>
      <c r="M18" s="34">
        <f t="shared" si="4"/>
        <v>64.97840596780615</v>
      </c>
      <c r="N18" s="35">
        <v>13078</v>
      </c>
      <c r="O18" s="14">
        <v>6160</v>
      </c>
      <c r="P18" s="34">
        <f t="shared" si="5"/>
        <v>47.10200336442881</v>
      </c>
    </row>
    <row r="19" spans="1:16" ht="20.25" customHeight="1">
      <c r="A19" s="11">
        <v>11</v>
      </c>
      <c r="B19" s="12" t="s">
        <v>16</v>
      </c>
      <c r="C19" s="13">
        <v>14492.999999999876</v>
      </c>
      <c r="D19" s="14">
        <v>7679</v>
      </c>
      <c r="E19" s="32">
        <f t="shared" si="0"/>
        <v>52.98419926861288</v>
      </c>
      <c r="F19" s="14">
        <v>7267</v>
      </c>
      <c r="G19" s="32">
        <f t="shared" si="1"/>
        <v>50.141447595391305</v>
      </c>
      <c r="H19" s="14">
        <v>9376</v>
      </c>
      <c r="I19" s="32">
        <f t="shared" si="2"/>
        <v>64.69330021389692</v>
      </c>
      <c r="J19" s="14">
        <v>8466</v>
      </c>
      <c r="K19" s="33">
        <f t="shared" si="3"/>
        <v>58.41440695508226</v>
      </c>
      <c r="L19" s="14">
        <v>7469</v>
      </c>
      <c r="M19" s="34">
        <f t="shared" si="4"/>
        <v>51.53522390119412</v>
      </c>
      <c r="N19" s="35">
        <v>14851</v>
      </c>
      <c r="O19" s="14">
        <v>7123</v>
      </c>
      <c r="P19" s="34">
        <f t="shared" si="5"/>
        <v>47.963100127937516</v>
      </c>
    </row>
    <row r="20" spans="1:16" ht="20.25" customHeight="1">
      <c r="A20" s="11">
        <v>12</v>
      </c>
      <c r="B20" s="12" t="s">
        <v>17</v>
      </c>
      <c r="C20" s="13">
        <v>2752.0000000000437</v>
      </c>
      <c r="D20" s="14">
        <v>4040</v>
      </c>
      <c r="E20" s="32">
        <f t="shared" si="0"/>
        <v>146.802325581393</v>
      </c>
      <c r="F20" s="14">
        <v>3683</v>
      </c>
      <c r="G20" s="32">
        <f t="shared" si="1"/>
        <v>133.82994186046298</v>
      </c>
      <c r="H20" s="14">
        <v>3861</v>
      </c>
      <c r="I20" s="32">
        <f t="shared" si="2"/>
        <v>140.29796511627686</v>
      </c>
      <c r="J20" s="14">
        <v>3918</v>
      </c>
      <c r="K20" s="33">
        <f t="shared" si="3"/>
        <v>142.36918604650936</v>
      </c>
      <c r="L20" s="14">
        <v>3687</v>
      </c>
      <c r="M20" s="34">
        <f t="shared" si="4"/>
        <v>133.9752906976723</v>
      </c>
      <c r="N20" s="35">
        <v>2913</v>
      </c>
      <c r="O20" s="14">
        <v>3044</v>
      </c>
      <c r="P20" s="34">
        <f t="shared" si="5"/>
        <v>104.49708204600068</v>
      </c>
    </row>
    <row r="21" spans="1:16" ht="20.25" customHeight="1">
      <c r="A21" s="11">
        <v>13</v>
      </c>
      <c r="B21" s="12" t="s">
        <v>18</v>
      </c>
      <c r="C21" s="13">
        <v>1484.0000000000073</v>
      </c>
      <c r="D21" s="14">
        <v>5475</v>
      </c>
      <c r="E21" s="32">
        <f t="shared" si="0"/>
        <v>368.935309973044</v>
      </c>
      <c r="F21" s="14">
        <v>5137</v>
      </c>
      <c r="G21" s="32">
        <f t="shared" si="1"/>
        <v>346.159029649594</v>
      </c>
      <c r="H21" s="14">
        <v>5916</v>
      </c>
      <c r="I21" s="32">
        <f t="shared" si="2"/>
        <v>398.65229110511933</v>
      </c>
      <c r="J21" s="14">
        <v>4227</v>
      </c>
      <c r="K21" s="33">
        <f t="shared" si="3"/>
        <v>284.83827493261316</v>
      </c>
      <c r="L21" s="14">
        <v>5235</v>
      </c>
      <c r="M21" s="34">
        <f t="shared" si="4"/>
        <v>352.76280323449964</v>
      </c>
      <c r="N21" s="35">
        <v>1537</v>
      </c>
      <c r="O21" s="14">
        <v>3814</v>
      </c>
      <c r="P21" s="34">
        <f t="shared" si="5"/>
        <v>248.14573845152896</v>
      </c>
    </row>
    <row r="22" spans="1:16" ht="20.25" customHeight="1">
      <c r="A22" s="11">
        <v>14</v>
      </c>
      <c r="B22" s="12" t="s">
        <v>19</v>
      </c>
      <c r="C22" s="13">
        <v>1705.0000000000073</v>
      </c>
      <c r="D22" s="14">
        <v>3551</v>
      </c>
      <c r="E22" s="32">
        <f t="shared" si="0"/>
        <v>208.26979472140673</v>
      </c>
      <c r="F22" s="14">
        <v>3666</v>
      </c>
      <c r="G22" s="32">
        <f t="shared" si="1"/>
        <v>215.01466275659732</v>
      </c>
      <c r="H22" s="14">
        <v>4719</v>
      </c>
      <c r="I22" s="32">
        <f t="shared" si="2"/>
        <v>276.77419354838594</v>
      </c>
      <c r="J22" s="14">
        <v>3246</v>
      </c>
      <c r="K22" s="33">
        <f t="shared" si="3"/>
        <v>190.38123167155345</v>
      </c>
      <c r="L22" s="14">
        <v>3280</v>
      </c>
      <c r="M22" s="34">
        <f t="shared" si="4"/>
        <v>192.37536656891413</v>
      </c>
      <c r="N22" s="35">
        <v>1694</v>
      </c>
      <c r="O22" s="14">
        <v>2863</v>
      </c>
      <c r="P22" s="34">
        <f t="shared" si="5"/>
        <v>169.0082644628099</v>
      </c>
    </row>
    <row r="23" spans="1:16" ht="20.25" customHeight="1">
      <c r="A23" s="11">
        <v>15</v>
      </c>
      <c r="B23" s="12" t="s">
        <v>20</v>
      </c>
      <c r="C23" s="13">
        <v>2069.000000000022</v>
      </c>
      <c r="D23" s="14">
        <v>2723</v>
      </c>
      <c r="E23" s="32">
        <f t="shared" si="0"/>
        <v>131.6094731754457</v>
      </c>
      <c r="F23" s="14">
        <v>2753</v>
      </c>
      <c r="G23" s="32">
        <f t="shared" si="1"/>
        <v>133.05944900918178</v>
      </c>
      <c r="H23" s="14">
        <v>3131</v>
      </c>
      <c r="I23" s="32">
        <f t="shared" si="2"/>
        <v>151.3291445142565</v>
      </c>
      <c r="J23" s="14">
        <v>2584</v>
      </c>
      <c r="K23" s="33">
        <f t="shared" si="3"/>
        <v>124.89125181246847</v>
      </c>
      <c r="L23" s="14">
        <v>3193</v>
      </c>
      <c r="M23" s="34">
        <f t="shared" si="4"/>
        <v>154.32576123731107</v>
      </c>
      <c r="N23" s="35">
        <v>2063</v>
      </c>
      <c r="O23" s="14">
        <v>2560</v>
      </c>
      <c r="P23" s="34">
        <f t="shared" si="5"/>
        <v>124.09112942317014</v>
      </c>
    </row>
    <row r="24" spans="1:16" ht="20.25" customHeight="1">
      <c r="A24" s="11">
        <v>16</v>
      </c>
      <c r="B24" s="12" t="s">
        <v>21</v>
      </c>
      <c r="C24" s="13">
        <v>4341.000000000015</v>
      </c>
      <c r="D24" s="14">
        <v>3327</v>
      </c>
      <c r="E24" s="32">
        <f t="shared" si="0"/>
        <v>76.64132688320637</v>
      </c>
      <c r="F24" s="14">
        <v>3177</v>
      </c>
      <c r="G24" s="32">
        <f t="shared" si="1"/>
        <v>73.18590186592927</v>
      </c>
      <c r="H24" s="14">
        <v>3467</v>
      </c>
      <c r="I24" s="32">
        <f t="shared" si="2"/>
        <v>79.86639023266501</v>
      </c>
      <c r="J24" s="14">
        <v>2950</v>
      </c>
      <c r="K24" s="33">
        <f t="shared" si="3"/>
        <v>67.9566920064499</v>
      </c>
      <c r="L24" s="14">
        <v>3396</v>
      </c>
      <c r="M24" s="34">
        <f t="shared" si="4"/>
        <v>78.23082239115385</v>
      </c>
      <c r="N24" s="35">
        <v>4419</v>
      </c>
      <c r="O24" s="14">
        <v>3852</v>
      </c>
      <c r="P24" s="34">
        <f t="shared" si="5"/>
        <v>87.16904276985743</v>
      </c>
    </row>
    <row r="25" spans="1:16" ht="20.25" customHeight="1">
      <c r="A25" s="11">
        <v>17</v>
      </c>
      <c r="B25" s="12" t="s">
        <v>22</v>
      </c>
      <c r="C25" s="13">
        <v>293.00000000000364</v>
      </c>
      <c r="D25" s="14">
        <v>1148</v>
      </c>
      <c r="E25" s="32">
        <f t="shared" si="0"/>
        <v>391.80887372013166</v>
      </c>
      <c r="F25" s="14">
        <v>1062</v>
      </c>
      <c r="G25" s="32">
        <f t="shared" si="1"/>
        <v>362.45733788395455</v>
      </c>
      <c r="H25" s="14">
        <v>1125</v>
      </c>
      <c r="I25" s="32">
        <f t="shared" si="2"/>
        <v>383.9590443685959</v>
      </c>
      <c r="J25" s="14">
        <v>1176</v>
      </c>
      <c r="K25" s="33">
        <f t="shared" si="3"/>
        <v>401.3651877133056</v>
      </c>
      <c r="L25" s="14">
        <v>924</v>
      </c>
      <c r="M25" s="34">
        <f t="shared" si="4"/>
        <v>315.3583617747401</v>
      </c>
      <c r="N25" s="35">
        <v>318</v>
      </c>
      <c r="O25" s="14">
        <v>784</v>
      </c>
      <c r="P25" s="34">
        <f t="shared" si="5"/>
        <v>246.54088050314465</v>
      </c>
    </row>
    <row r="26" spans="1:16" ht="20.25" customHeight="1">
      <c r="A26" s="11">
        <v>18</v>
      </c>
      <c r="B26" s="12" t="s">
        <v>23</v>
      </c>
      <c r="C26" s="13">
        <v>7655.999999999971</v>
      </c>
      <c r="D26" s="14">
        <v>4247</v>
      </c>
      <c r="E26" s="32">
        <f t="shared" si="0"/>
        <v>55.472831765935425</v>
      </c>
      <c r="F26" s="14">
        <v>4130</v>
      </c>
      <c r="G26" s="32">
        <f t="shared" si="1"/>
        <v>53.94461859979122</v>
      </c>
      <c r="H26" s="14">
        <v>6605</v>
      </c>
      <c r="I26" s="32">
        <f t="shared" si="2"/>
        <v>86.2722048066879</v>
      </c>
      <c r="J26" s="14">
        <v>4608</v>
      </c>
      <c r="K26" s="33">
        <f t="shared" si="3"/>
        <v>60.1880877742949</v>
      </c>
      <c r="L26" s="14">
        <v>4259</v>
      </c>
      <c r="M26" s="34">
        <f t="shared" si="4"/>
        <v>55.62957157784765</v>
      </c>
      <c r="N26" s="35">
        <v>7825</v>
      </c>
      <c r="O26" s="14">
        <v>4134</v>
      </c>
      <c r="P26" s="34">
        <f t="shared" si="5"/>
        <v>52.83067092651757</v>
      </c>
    </row>
    <row r="27" spans="1:16" ht="20.25" customHeight="1">
      <c r="A27" s="11">
        <v>19</v>
      </c>
      <c r="B27" s="12" t="s">
        <v>24</v>
      </c>
      <c r="C27" s="13">
        <v>12118.000000000058</v>
      </c>
      <c r="D27" s="14">
        <v>6647</v>
      </c>
      <c r="E27" s="32">
        <f t="shared" si="0"/>
        <v>54.85228585575151</v>
      </c>
      <c r="F27" s="14">
        <v>6525</v>
      </c>
      <c r="G27" s="32">
        <f t="shared" si="1"/>
        <v>53.84551906255132</v>
      </c>
      <c r="H27" s="14">
        <v>8055</v>
      </c>
      <c r="I27" s="32">
        <f t="shared" si="2"/>
        <v>66.47136491170129</v>
      </c>
      <c r="J27" s="14">
        <v>6028</v>
      </c>
      <c r="K27" s="33">
        <f t="shared" si="3"/>
        <v>49.744182208284954</v>
      </c>
      <c r="L27" s="14">
        <v>7053</v>
      </c>
      <c r="M27" s="34">
        <f t="shared" si="4"/>
        <v>58.20267370853248</v>
      </c>
      <c r="N27" s="35">
        <v>12336</v>
      </c>
      <c r="O27" s="14">
        <v>8651</v>
      </c>
      <c r="P27" s="34">
        <f t="shared" si="5"/>
        <v>70.12808041504539</v>
      </c>
    </row>
    <row r="28" spans="1:16" ht="20.25" customHeight="1">
      <c r="A28" s="11">
        <v>20</v>
      </c>
      <c r="B28" s="12" t="s">
        <v>25</v>
      </c>
      <c r="C28" s="13">
        <v>127.99999999999864</v>
      </c>
      <c r="D28" s="15">
        <v>51</v>
      </c>
      <c r="E28" s="32">
        <f t="shared" si="0"/>
        <v>39.843750000000426</v>
      </c>
      <c r="F28" s="15">
        <v>50</v>
      </c>
      <c r="G28" s="32">
        <f t="shared" si="1"/>
        <v>39.06250000000042</v>
      </c>
      <c r="H28" s="15">
        <v>49</v>
      </c>
      <c r="I28" s="32">
        <f t="shared" si="2"/>
        <v>38.281250000000405</v>
      </c>
      <c r="J28" s="15">
        <v>42</v>
      </c>
      <c r="K28" s="33">
        <f t="shared" si="3"/>
        <v>32.81250000000035</v>
      </c>
      <c r="L28" s="15">
        <v>47</v>
      </c>
      <c r="M28" s="34">
        <f t="shared" si="4"/>
        <v>36.71875000000039</v>
      </c>
      <c r="N28" s="35">
        <v>122</v>
      </c>
      <c r="O28" s="15">
        <v>41</v>
      </c>
      <c r="P28" s="34">
        <f t="shared" si="5"/>
        <v>33.60655737704918</v>
      </c>
    </row>
    <row r="29" spans="1:16" s="19" customFormat="1" ht="18" customHeight="1">
      <c r="A29" s="16"/>
      <c r="B29" s="17" t="s">
        <v>26</v>
      </c>
      <c r="C29" s="18">
        <f>SUM(C9:C28)</f>
        <v>120000.00000000001</v>
      </c>
      <c r="D29" s="36">
        <f>SUM(D9:D28)</f>
        <v>98082</v>
      </c>
      <c r="E29" s="37">
        <f t="shared" si="0"/>
        <v>81.73499999999999</v>
      </c>
      <c r="F29" s="38">
        <f>SUM(F9:F28)</f>
        <v>95316</v>
      </c>
      <c r="G29" s="37">
        <f t="shared" si="1"/>
        <v>79.42999999999999</v>
      </c>
      <c r="H29" s="38">
        <f>SUM(H9:H28)</f>
        <v>121002</v>
      </c>
      <c r="I29" s="37">
        <f t="shared" si="2"/>
        <v>100.835</v>
      </c>
      <c r="J29" s="38">
        <f>SUM(J9:J28)</f>
        <v>94700</v>
      </c>
      <c r="K29" s="37">
        <f t="shared" si="3"/>
        <v>78.91666666666666</v>
      </c>
      <c r="L29" s="38">
        <f>SUM(L9:L28)</f>
        <v>97010</v>
      </c>
      <c r="M29" s="37">
        <f t="shared" si="4"/>
        <v>80.84166666666665</v>
      </c>
      <c r="N29" s="39">
        <f>SUM(N9:N28)</f>
        <v>122692</v>
      </c>
      <c r="O29" s="36">
        <f>SUM(O9:O28)</f>
        <v>93063</v>
      </c>
      <c r="P29" s="37">
        <f t="shared" si="5"/>
        <v>75.85091122485574</v>
      </c>
    </row>
    <row r="30" ht="12" customHeight="1">
      <c r="A30" s="20" t="s">
        <v>40</v>
      </c>
    </row>
    <row r="31" spans="1:2" ht="12" customHeight="1">
      <c r="A31" s="21" t="s">
        <v>41</v>
      </c>
      <c r="B31" s="22"/>
    </row>
    <row r="32" ht="12" customHeight="1">
      <c r="A32" s="21" t="s">
        <v>42</v>
      </c>
    </row>
    <row r="33" ht="18" customHeight="1">
      <c r="D33" s="40"/>
    </row>
    <row r="34" ht="18" customHeight="1">
      <c r="D34" s="40"/>
    </row>
  </sheetData>
  <sheetProtection/>
  <mergeCells count="9">
    <mergeCell ref="A6:B8"/>
    <mergeCell ref="C6:C8"/>
    <mergeCell ref="N6:N8"/>
    <mergeCell ref="O6:P7"/>
    <mergeCell ref="D7:E7"/>
    <mergeCell ref="F7:G7"/>
    <mergeCell ref="H7:I7"/>
    <mergeCell ref="J7:K7"/>
    <mergeCell ref="L7:M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34"/>
  <sheetViews>
    <sheetView showGridLines="0" zoomScalePageLayoutView="0" workbookViewId="0" topLeftCell="A1">
      <pane xSplit="3" ySplit="8" topLeftCell="D18" activePane="bottomRight" state="frozen"/>
      <selection pane="topLeft" activeCell="J8" sqref="J8:J27"/>
      <selection pane="topRight" activeCell="J8" sqref="J8:J27"/>
      <selection pane="bottomLeft" activeCell="J8" sqref="J8:J27"/>
      <selection pane="bottomRight" activeCell="J8" sqref="J8:J27"/>
    </sheetView>
  </sheetViews>
  <sheetFormatPr defaultColWidth="11.421875" defaultRowHeight="18" customHeight="1"/>
  <cols>
    <col min="1" max="1" width="3.00390625" style="3" customWidth="1"/>
    <col min="2" max="2" width="17.7109375" style="3" customWidth="1"/>
    <col min="3" max="16" width="10.57421875" style="3" customWidth="1"/>
    <col min="17" max="16384" width="11.42187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1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" customHeight="1">
      <c r="A4" s="1" t="s">
        <v>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130" t="s">
        <v>3</v>
      </c>
      <c r="B6" s="131"/>
      <c r="C6" s="141" t="s">
        <v>4</v>
      </c>
      <c r="D6" s="23" t="s">
        <v>30</v>
      </c>
      <c r="E6" s="24"/>
      <c r="F6" s="25"/>
      <c r="G6" s="24"/>
      <c r="H6" s="24"/>
      <c r="I6" s="24"/>
      <c r="J6" s="24"/>
      <c r="K6" s="24"/>
      <c r="L6" s="23"/>
      <c r="M6" s="26"/>
      <c r="N6" s="144" t="s">
        <v>31</v>
      </c>
      <c r="O6" s="145" t="s">
        <v>44</v>
      </c>
      <c r="P6" s="146"/>
    </row>
    <row r="7" spans="1:16" ht="18" customHeight="1">
      <c r="A7" s="132"/>
      <c r="B7" s="133"/>
      <c r="C7" s="142"/>
      <c r="D7" s="149" t="s">
        <v>33</v>
      </c>
      <c r="E7" s="150"/>
      <c r="F7" s="149" t="s">
        <v>34</v>
      </c>
      <c r="G7" s="150"/>
      <c r="H7" s="149" t="s">
        <v>35</v>
      </c>
      <c r="I7" s="150"/>
      <c r="J7" s="149" t="s">
        <v>36</v>
      </c>
      <c r="K7" s="150"/>
      <c r="L7" s="149" t="s">
        <v>37</v>
      </c>
      <c r="M7" s="150"/>
      <c r="N7" s="142"/>
      <c r="O7" s="147"/>
      <c r="P7" s="148"/>
    </row>
    <row r="8" spans="1:16" ht="18" customHeight="1">
      <c r="A8" s="134"/>
      <c r="B8" s="135"/>
      <c r="C8" s="143"/>
      <c r="D8" s="27" t="s">
        <v>38</v>
      </c>
      <c r="E8" s="27" t="s">
        <v>39</v>
      </c>
      <c r="F8" s="27" t="s">
        <v>38</v>
      </c>
      <c r="G8" s="27" t="s">
        <v>39</v>
      </c>
      <c r="H8" s="27" t="s">
        <v>38</v>
      </c>
      <c r="I8" s="27" t="s">
        <v>39</v>
      </c>
      <c r="J8" s="27" t="s">
        <v>38</v>
      </c>
      <c r="K8" s="27" t="s">
        <v>39</v>
      </c>
      <c r="L8" s="27" t="s">
        <v>38</v>
      </c>
      <c r="M8" s="27" t="s">
        <v>39</v>
      </c>
      <c r="N8" s="143"/>
      <c r="O8" s="27" t="s">
        <v>38</v>
      </c>
      <c r="P8" s="27" t="s">
        <v>39</v>
      </c>
    </row>
    <row r="9" spans="1:16" ht="20.25" customHeight="1">
      <c r="A9" s="7">
        <v>1</v>
      </c>
      <c r="B9" s="8" t="s">
        <v>6</v>
      </c>
      <c r="C9" s="9">
        <v>6193</v>
      </c>
      <c r="D9" s="10">
        <v>6086</v>
      </c>
      <c r="E9" s="28">
        <f aca="true" t="shared" si="0" ref="E9:E29">+D9*100/C9</f>
        <v>98.27224285483611</v>
      </c>
      <c r="F9" s="10">
        <v>6074</v>
      </c>
      <c r="G9" s="28">
        <f aca="true" t="shared" si="1" ref="G9:G29">+F9*100/C9</f>
        <v>98.07847569836913</v>
      </c>
      <c r="H9" s="10">
        <v>9840</v>
      </c>
      <c r="I9" s="28">
        <f aca="true" t="shared" si="2" ref="I9:I29">+H9*100/C9</f>
        <v>158.88906830292265</v>
      </c>
      <c r="J9" s="10">
        <v>5989</v>
      </c>
      <c r="K9" s="29">
        <f aca="true" t="shared" si="3" ref="K9:K29">+J9*100/C9</f>
        <v>96.70595834006136</v>
      </c>
      <c r="L9" s="10">
        <v>5613</v>
      </c>
      <c r="M9" s="30">
        <f aca="true" t="shared" si="4" ref="M9:M29">+L9*100/C9</f>
        <v>90.63458743742936</v>
      </c>
      <c r="N9" s="31">
        <v>6353</v>
      </c>
      <c r="O9" s="10">
        <v>6768</v>
      </c>
      <c r="P9" s="30">
        <f aca="true" t="shared" si="5" ref="P9:P29">+O9*100/N9</f>
        <v>106.53234692271369</v>
      </c>
    </row>
    <row r="10" spans="1:16" ht="20.25" customHeight="1">
      <c r="A10" s="11">
        <v>2</v>
      </c>
      <c r="B10" s="12" t="s">
        <v>7</v>
      </c>
      <c r="C10" s="13">
        <v>1461</v>
      </c>
      <c r="D10" s="14">
        <v>4298</v>
      </c>
      <c r="E10" s="32">
        <f t="shared" si="0"/>
        <v>294.1820670773443</v>
      </c>
      <c r="F10" s="14">
        <v>4184</v>
      </c>
      <c r="G10" s="32">
        <f t="shared" si="1"/>
        <v>286.3791923340178</v>
      </c>
      <c r="H10" s="14">
        <v>4193</v>
      </c>
      <c r="I10" s="32">
        <f t="shared" si="2"/>
        <v>286.9952087611225</v>
      </c>
      <c r="J10" s="14">
        <v>4021</v>
      </c>
      <c r="K10" s="33">
        <f t="shared" si="3"/>
        <v>275.2224503764545</v>
      </c>
      <c r="L10" s="14">
        <v>2278</v>
      </c>
      <c r="M10" s="34">
        <f t="shared" si="4"/>
        <v>155.92060232717316</v>
      </c>
      <c r="N10" s="35">
        <v>1464</v>
      </c>
      <c r="O10" s="14">
        <v>4023</v>
      </c>
      <c r="P10" s="34">
        <f t="shared" si="5"/>
        <v>274.7950819672131</v>
      </c>
    </row>
    <row r="11" spans="1:16" ht="20.25" customHeight="1">
      <c r="A11" s="11">
        <v>3</v>
      </c>
      <c r="B11" s="12" t="s">
        <v>8</v>
      </c>
      <c r="C11" s="13">
        <v>2161</v>
      </c>
      <c r="D11" s="14">
        <v>1462</v>
      </c>
      <c r="E11" s="32">
        <f t="shared" si="0"/>
        <v>67.65386395187413</v>
      </c>
      <c r="F11" s="14">
        <v>1435</v>
      </c>
      <c r="G11" s="32">
        <f t="shared" si="1"/>
        <v>66.40444238778343</v>
      </c>
      <c r="H11" s="14">
        <v>1376</v>
      </c>
      <c r="I11" s="32">
        <f t="shared" si="2"/>
        <v>63.67422489588154</v>
      </c>
      <c r="J11" s="14">
        <v>1728</v>
      </c>
      <c r="K11" s="33">
        <f t="shared" si="3"/>
        <v>79.96298010180472</v>
      </c>
      <c r="L11" s="14">
        <v>1183</v>
      </c>
      <c r="M11" s="34">
        <f t="shared" si="4"/>
        <v>54.743174456270246</v>
      </c>
      <c r="N11" s="35">
        <v>2192</v>
      </c>
      <c r="O11" s="14">
        <v>2263</v>
      </c>
      <c r="P11" s="34">
        <f t="shared" si="5"/>
        <v>103.23905109489051</v>
      </c>
    </row>
    <row r="12" spans="1:16" ht="20.25" customHeight="1">
      <c r="A12" s="11">
        <v>4</v>
      </c>
      <c r="B12" s="12" t="s">
        <v>9</v>
      </c>
      <c r="C12" s="13">
        <v>8386</v>
      </c>
      <c r="D12" s="14">
        <v>7170</v>
      </c>
      <c r="E12" s="32">
        <f t="shared" si="0"/>
        <v>85.49964226091105</v>
      </c>
      <c r="F12" s="14">
        <v>6946</v>
      </c>
      <c r="G12" s="32">
        <f t="shared" si="1"/>
        <v>82.82852373002623</v>
      </c>
      <c r="H12" s="14">
        <v>8765</v>
      </c>
      <c r="I12" s="32">
        <f t="shared" si="2"/>
        <v>104.5194371571667</v>
      </c>
      <c r="J12" s="14">
        <v>7659</v>
      </c>
      <c r="K12" s="33">
        <f t="shared" si="3"/>
        <v>91.33078941092296</v>
      </c>
      <c r="L12" s="14">
        <v>4321</v>
      </c>
      <c r="M12" s="34">
        <f t="shared" si="4"/>
        <v>51.52635344621989</v>
      </c>
      <c r="N12" s="35">
        <v>8560</v>
      </c>
      <c r="O12" s="14">
        <v>7164</v>
      </c>
      <c r="P12" s="34">
        <f t="shared" si="5"/>
        <v>83.69158878504673</v>
      </c>
    </row>
    <row r="13" spans="1:16" ht="20.25" customHeight="1">
      <c r="A13" s="11">
        <v>5</v>
      </c>
      <c r="B13" s="12" t="s">
        <v>10</v>
      </c>
      <c r="C13" s="13">
        <v>6325</v>
      </c>
      <c r="D13" s="14">
        <v>4899</v>
      </c>
      <c r="E13" s="32">
        <f t="shared" si="0"/>
        <v>77.45454545454545</v>
      </c>
      <c r="F13" s="14">
        <v>4841</v>
      </c>
      <c r="G13" s="32">
        <f t="shared" si="1"/>
        <v>76.53754940711462</v>
      </c>
      <c r="H13" s="14">
        <v>4637</v>
      </c>
      <c r="I13" s="32">
        <f t="shared" si="2"/>
        <v>73.31225296442688</v>
      </c>
      <c r="J13" s="14">
        <v>4898</v>
      </c>
      <c r="K13" s="33">
        <f t="shared" si="3"/>
        <v>77.43873517786561</v>
      </c>
      <c r="L13" s="14">
        <v>3935</v>
      </c>
      <c r="M13" s="34">
        <f t="shared" si="4"/>
        <v>62.21343873517787</v>
      </c>
      <c r="N13" s="35">
        <v>6567</v>
      </c>
      <c r="O13" s="14">
        <v>5570</v>
      </c>
      <c r="P13" s="34">
        <f t="shared" si="5"/>
        <v>84.81802954164763</v>
      </c>
    </row>
    <row r="14" spans="1:16" ht="20.25" customHeight="1">
      <c r="A14" s="11">
        <v>6</v>
      </c>
      <c r="B14" s="12" t="s">
        <v>11</v>
      </c>
      <c r="C14" s="13">
        <v>3785</v>
      </c>
      <c r="D14" s="14">
        <v>3950</v>
      </c>
      <c r="E14" s="32">
        <f t="shared" si="0"/>
        <v>104.35931307793923</v>
      </c>
      <c r="F14" s="14">
        <v>3687</v>
      </c>
      <c r="G14" s="32">
        <f t="shared" si="1"/>
        <v>97.4108322324967</v>
      </c>
      <c r="H14" s="14">
        <v>6859</v>
      </c>
      <c r="I14" s="32">
        <f t="shared" si="2"/>
        <v>181.21532364597093</v>
      </c>
      <c r="J14" s="14">
        <v>4129</v>
      </c>
      <c r="K14" s="33">
        <f t="shared" si="3"/>
        <v>109.0885072655218</v>
      </c>
      <c r="L14" s="14">
        <v>3321</v>
      </c>
      <c r="M14" s="34">
        <f t="shared" si="4"/>
        <v>87.74108322324967</v>
      </c>
      <c r="N14" s="35">
        <v>3867</v>
      </c>
      <c r="O14" s="14">
        <v>4342</v>
      </c>
      <c r="P14" s="34">
        <f t="shared" si="5"/>
        <v>112.28342384277218</v>
      </c>
    </row>
    <row r="15" spans="1:16" ht="20.25" customHeight="1">
      <c r="A15" s="11">
        <v>7</v>
      </c>
      <c r="B15" s="12" t="s">
        <v>12</v>
      </c>
      <c r="C15" s="13">
        <v>9202</v>
      </c>
      <c r="D15" s="14">
        <v>7476</v>
      </c>
      <c r="E15" s="32">
        <f t="shared" si="0"/>
        <v>81.24320799826124</v>
      </c>
      <c r="F15" s="14">
        <v>7507</v>
      </c>
      <c r="G15" s="32">
        <f t="shared" si="1"/>
        <v>81.58009128450337</v>
      </c>
      <c r="H15" s="14">
        <v>6632</v>
      </c>
      <c r="I15" s="32">
        <f t="shared" si="2"/>
        <v>72.07128885024994</v>
      </c>
      <c r="J15" s="14">
        <v>7938</v>
      </c>
      <c r="K15" s="33">
        <f t="shared" si="3"/>
        <v>86.26385568354705</v>
      </c>
      <c r="L15" s="14">
        <v>5926</v>
      </c>
      <c r="M15" s="34">
        <f t="shared" si="4"/>
        <v>64.39904368615518</v>
      </c>
      <c r="N15" s="35">
        <v>9417</v>
      </c>
      <c r="O15" s="14">
        <v>7880</v>
      </c>
      <c r="P15" s="34">
        <f t="shared" si="5"/>
        <v>83.67845386004035</v>
      </c>
    </row>
    <row r="16" spans="1:16" ht="20.25" customHeight="1">
      <c r="A16" s="11">
        <v>8</v>
      </c>
      <c r="B16" s="12" t="s">
        <v>13</v>
      </c>
      <c r="C16" s="13">
        <v>16818</v>
      </c>
      <c r="D16" s="14">
        <v>14724</v>
      </c>
      <c r="E16" s="32">
        <f t="shared" si="0"/>
        <v>87.54905458437389</v>
      </c>
      <c r="F16" s="14">
        <v>14605</v>
      </c>
      <c r="G16" s="32">
        <f t="shared" si="1"/>
        <v>86.84147936734452</v>
      </c>
      <c r="H16" s="14">
        <v>16401</v>
      </c>
      <c r="I16" s="32">
        <f t="shared" si="2"/>
        <v>97.52051373528363</v>
      </c>
      <c r="J16" s="14">
        <v>13995</v>
      </c>
      <c r="K16" s="33">
        <f t="shared" si="3"/>
        <v>83.21441312879058</v>
      </c>
      <c r="L16" s="14">
        <v>7667</v>
      </c>
      <c r="M16" s="34">
        <f t="shared" si="4"/>
        <v>45.58806041146391</v>
      </c>
      <c r="N16" s="35">
        <v>17484</v>
      </c>
      <c r="O16" s="14">
        <v>16437</v>
      </c>
      <c r="P16" s="34">
        <f t="shared" si="5"/>
        <v>94.01166781056966</v>
      </c>
    </row>
    <row r="17" spans="1:16" ht="20.25" customHeight="1">
      <c r="A17" s="11">
        <v>9</v>
      </c>
      <c r="B17" s="12" t="s">
        <v>14</v>
      </c>
      <c r="C17" s="13">
        <v>4556</v>
      </c>
      <c r="D17" s="14">
        <v>7177</v>
      </c>
      <c r="E17" s="32">
        <f t="shared" si="0"/>
        <v>157.52853380158032</v>
      </c>
      <c r="F17" s="14">
        <v>7276</v>
      </c>
      <c r="G17" s="32">
        <f t="shared" si="1"/>
        <v>159.70149253731344</v>
      </c>
      <c r="H17" s="14">
        <v>6688</v>
      </c>
      <c r="I17" s="32">
        <f t="shared" si="2"/>
        <v>146.79543459174715</v>
      </c>
      <c r="J17" s="14">
        <v>7507</v>
      </c>
      <c r="K17" s="33">
        <f t="shared" si="3"/>
        <v>164.77172958735733</v>
      </c>
      <c r="L17" s="14">
        <v>5060</v>
      </c>
      <c r="M17" s="34">
        <f t="shared" si="4"/>
        <v>111.06233538191395</v>
      </c>
      <c r="N17" s="35">
        <v>4639</v>
      </c>
      <c r="O17" s="14">
        <v>8740</v>
      </c>
      <c r="P17" s="34">
        <f t="shared" si="5"/>
        <v>188.4026729898685</v>
      </c>
    </row>
    <row r="18" spans="1:16" ht="20.25" customHeight="1">
      <c r="A18" s="11">
        <v>10</v>
      </c>
      <c r="B18" s="12" t="s">
        <v>15</v>
      </c>
      <c r="C18" s="13">
        <v>12492</v>
      </c>
      <c r="D18" s="14">
        <v>8251</v>
      </c>
      <c r="E18" s="32">
        <f t="shared" si="0"/>
        <v>66.05027217419148</v>
      </c>
      <c r="F18" s="14">
        <v>8201</v>
      </c>
      <c r="G18" s="32">
        <f t="shared" si="1"/>
        <v>65.65001601024656</v>
      </c>
      <c r="H18" s="14">
        <v>7896</v>
      </c>
      <c r="I18" s="32">
        <f t="shared" si="2"/>
        <v>63.208453410182514</v>
      </c>
      <c r="J18" s="14">
        <v>8250</v>
      </c>
      <c r="K18" s="33">
        <f t="shared" si="3"/>
        <v>66.04226705091259</v>
      </c>
      <c r="L18" s="14">
        <v>6923</v>
      </c>
      <c r="M18" s="34">
        <f t="shared" si="4"/>
        <v>55.41946845981428</v>
      </c>
      <c r="N18" s="35">
        <v>12771</v>
      </c>
      <c r="O18" s="14">
        <v>8943</v>
      </c>
      <c r="P18" s="34">
        <f t="shared" si="5"/>
        <v>70.02583979328165</v>
      </c>
    </row>
    <row r="19" spans="1:16" ht="20.25" customHeight="1">
      <c r="A19" s="11">
        <v>11</v>
      </c>
      <c r="B19" s="12" t="s">
        <v>16</v>
      </c>
      <c r="C19" s="13">
        <v>14008</v>
      </c>
      <c r="D19" s="14">
        <v>7795</v>
      </c>
      <c r="E19" s="32">
        <f t="shared" si="0"/>
        <v>55.646773272415764</v>
      </c>
      <c r="F19" s="14">
        <v>7655</v>
      </c>
      <c r="G19" s="32">
        <f t="shared" si="1"/>
        <v>54.64734437464306</v>
      </c>
      <c r="H19" s="14">
        <v>7233</v>
      </c>
      <c r="I19" s="32">
        <f t="shared" si="2"/>
        <v>51.63478012564249</v>
      </c>
      <c r="J19" s="14">
        <v>8430</v>
      </c>
      <c r="K19" s="33">
        <f t="shared" si="3"/>
        <v>60.17989720159908</v>
      </c>
      <c r="L19" s="14">
        <v>5649</v>
      </c>
      <c r="M19" s="34">
        <f t="shared" si="4"/>
        <v>40.326956025128496</v>
      </c>
      <c r="N19" s="35">
        <v>14844</v>
      </c>
      <c r="O19" s="14">
        <v>8455</v>
      </c>
      <c r="P19" s="34">
        <f t="shared" si="5"/>
        <v>56.95904068984101</v>
      </c>
    </row>
    <row r="20" spans="1:16" ht="20.25" customHeight="1">
      <c r="A20" s="11">
        <v>12</v>
      </c>
      <c r="B20" s="12" t="s">
        <v>17</v>
      </c>
      <c r="C20" s="13">
        <v>2741</v>
      </c>
      <c r="D20" s="14">
        <v>2974</v>
      </c>
      <c r="E20" s="32">
        <f t="shared" si="0"/>
        <v>108.50054724553083</v>
      </c>
      <c r="F20" s="14">
        <v>2729</v>
      </c>
      <c r="G20" s="32">
        <f t="shared" si="1"/>
        <v>99.56220357533746</v>
      </c>
      <c r="H20" s="14">
        <v>2061</v>
      </c>
      <c r="I20" s="32">
        <f t="shared" si="2"/>
        <v>75.19153593578986</v>
      </c>
      <c r="J20" s="14">
        <v>2826</v>
      </c>
      <c r="K20" s="33">
        <f t="shared" si="3"/>
        <v>103.10105800802627</v>
      </c>
      <c r="L20" s="14">
        <v>1695</v>
      </c>
      <c r="M20" s="34">
        <f t="shared" si="4"/>
        <v>61.838744983582636</v>
      </c>
      <c r="N20" s="35">
        <v>2825</v>
      </c>
      <c r="O20" s="14">
        <v>2757</v>
      </c>
      <c r="P20" s="34">
        <f t="shared" si="5"/>
        <v>97.59292035398231</v>
      </c>
    </row>
    <row r="21" spans="1:16" ht="20.25" customHeight="1">
      <c r="A21" s="11">
        <v>13</v>
      </c>
      <c r="B21" s="12" t="s">
        <v>18</v>
      </c>
      <c r="C21" s="13">
        <v>1438</v>
      </c>
      <c r="D21" s="14">
        <v>7202</v>
      </c>
      <c r="E21" s="32">
        <f t="shared" si="0"/>
        <v>500.8344923504868</v>
      </c>
      <c r="F21" s="14">
        <v>6663</v>
      </c>
      <c r="G21" s="32">
        <f t="shared" si="1"/>
        <v>463.3518776077886</v>
      </c>
      <c r="H21" s="14">
        <v>9385</v>
      </c>
      <c r="I21" s="32">
        <f t="shared" si="2"/>
        <v>652.6425591098748</v>
      </c>
      <c r="J21" s="14">
        <v>6608</v>
      </c>
      <c r="K21" s="33">
        <f t="shared" si="3"/>
        <v>459.5271210013908</v>
      </c>
      <c r="L21" s="14">
        <v>3845</v>
      </c>
      <c r="M21" s="34">
        <f t="shared" si="4"/>
        <v>267.38525730180805</v>
      </c>
      <c r="N21" s="35">
        <v>1483</v>
      </c>
      <c r="O21" s="14">
        <v>6633</v>
      </c>
      <c r="P21" s="34">
        <f t="shared" si="5"/>
        <v>447.26904922454486</v>
      </c>
    </row>
    <row r="22" spans="1:16" ht="20.25" customHeight="1">
      <c r="A22" s="11">
        <v>14</v>
      </c>
      <c r="B22" s="12" t="s">
        <v>19</v>
      </c>
      <c r="C22" s="13">
        <v>1649</v>
      </c>
      <c r="D22" s="14">
        <v>2212</v>
      </c>
      <c r="E22" s="32">
        <f t="shared" si="0"/>
        <v>134.14190418435416</v>
      </c>
      <c r="F22" s="14">
        <v>2176</v>
      </c>
      <c r="G22" s="32">
        <f t="shared" si="1"/>
        <v>131.95876288659792</v>
      </c>
      <c r="H22" s="14">
        <v>5763</v>
      </c>
      <c r="I22" s="32">
        <f t="shared" si="2"/>
        <v>349.4845360824742</v>
      </c>
      <c r="J22" s="14">
        <v>2228</v>
      </c>
      <c r="K22" s="33">
        <f t="shared" si="3"/>
        <v>135.11218920557914</v>
      </c>
      <c r="L22" s="14">
        <v>1633</v>
      </c>
      <c r="M22" s="34">
        <f t="shared" si="4"/>
        <v>99.02971497877502</v>
      </c>
      <c r="N22" s="35">
        <v>1642</v>
      </c>
      <c r="O22" s="14">
        <v>2391</v>
      </c>
      <c r="P22" s="34">
        <f t="shared" si="5"/>
        <v>145.61510353227771</v>
      </c>
    </row>
    <row r="23" spans="1:16" ht="20.25" customHeight="1">
      <c r="A23" s="11">
        <v>15</v>
      </c>
      <c r="B23" s="12" t="s">
        <v>20</v>
      </c>
      <c r="C23" s="13">
        <v>2022</v>
      </c>
      <c r="D23" s="14">
        <v>2149</v>
      </c>
      <c r="E23" s="32">
        <f t="shared" si="0"/>
        <v>106.2809099901088</v>
      </c>
      <c r="F23" s="14">
        <v>2115</v>
      </c>
      <c r="G23" s="32">
        <f t="shared" si="1"/>
        <v>104.59940652818992</v>
      </c>
      <c r="H23" s="14">
        <v>2880</v>
      </c>
      <c r="I23" s="32">
        <f t="shared" si="2"/>
        <v>142.43323442136497</v>
      </c>
      <c r="J23" s="14">
        <v>2265</v>
      </c>
      <c r="K23" s="33">
        <f t="shared" si="3"/>
        <v>112.01780415430267</v>
      </c>
      <c r="L23" s="14">
        <v>1564</v>
      </c>
      <c r="M23" s="34">
        <f t="shared" si="4"/>
        <v>77.34915924826905</v>
      </c>
      <c r="N23" s="35">
        <v>2011</v>
      </c>
      <c r="O23" s="14">
        <v>2169</v>
      </c>
      <c r="P23" s="34">
        <f t="shared" si="5"/>
        <v>107.85678766782695</v>
      </c>
    </row>
    <row r="24" spans="1:16" ht="20.25" customHeight="1">
      <c r="A24" s="11">
        <v>16</v>
      </c>
      <c r="B24" s="12" t="s">
        <v>21</v>
      </c>
      <c r="C24" s="13">
        <v>4138</v>
      </c>
      <c r="D24" s="14">
        <v>4137</v>
      </c>
      <c r="E24" s="32">
        <f t="shared" si="0"/>
        <v>99.97583373610439</v>
      </c>
      <c r="F24" s="14">
        <v>3969</v>
      </c>
      <c r="G24" s="32">
        <f t="shared" si="1"/>
        <v>95.91590140164331</v>
      </c>
      <c r="H24" s="14">
        <v>3006</v>
      </c>
      <c r="I24" s="32">
        <f t="shared" si="2"/>
        <v>72.64378927017883</v>
      </c>
      <c r="J24" s="14">
        <v>4292</v>
      </c>
      <c r="K24" s="33">
        <f t="shared" si="3"/>
        <v>103.72160463992267</v>
      </c>
      <c r="L24" s="14">
        <v>2460</v>
      </c>
      <c r="M24" s="34">
        <f t="shared" si="4"/>
        <v>59.44900918318028</v>
      </c>
      <c r="N24" s="35">
        <v>4224</v>
      </c>
      <c r="O24" s="14">
        <v>3978</v>
      </c>
      <c r="P24" s="34">
        <f t="shared" si="5"/>
        <v>94.17613636363636</v>
      </c>
    </row>
    <row r="25" spans="1:16" ht="20.25" customHeight="1">
      <c r="A25" s="11">
        <v>17</v>
      </c>
      <c r="B25" s="12" t="s">
        <v>22</v>
      </c>
      <c r="C25" s="13">
        <v>295</v>
      </c>
      <c r="D25" s="14">
        <v>1016</v>
      </c>
      <c r="E25" s="32">
        <f t="shared" si="0"/>
        <v>344.40677966101697</v>
      </c>
      <c r="F25" s="14">
        <v>1076</v>
      </c>
      <c r="G25" s="32">
        <f t="shared" si="1"/>
        <v>364.7457627118644</v>
      </c>
      <c r="H25" s="14">
        <v>843</v>
      </c>
      <c r="I25" s="32">
        <f t="shared" si="2"/>
        <v>285.76271186440675</v>
      </c>
      <c r="J25" s="14">
        <v>1036</v>
      </c>
      <c r="K25" s="33">
        <f t="shared" si="3"/>
        <v>351.1864406779661</v>
      </c>
      <c r="L25" s="14">
        <v>657</v>
      </c>
      <c r="M25" s="34">
        <f t="shared" si="4"/>
        <v>222.71186440677965</v>
      </c>
      <c r="N25" s="35">
        <v>300</v>
      </c>
      <c r="O25" s="14">
        <v>927</v>
      </c>
      <c r="P25" s="34">
        <f t="shared" si="5"/>
        <v>309</v>
      </c>
    </row>
    <row r="26" spans="1:16" ht="20.25" customHeight="1">
      <c r="A26" s="11">
        <v>18</v>
      </c>
      <c r="B26" s="12" t="s">
        <v>23</v>
      </c>
      <c r="C26" s="13">
        <v>7373</v>
      </c>
      <c r="D26" s="14">
        <v>5995</v>
      </c>
      <c r="E26" s="32">
        <f t="shared" si="0"/>
        <v>81.31018581310185</v>
      </c>
      <c r="F26" s="14">
        <v>6177</v>
      </c>
      <c r="G26" s="32">
        <f t="shared" si="1"/>
        <v>83.77865183778651</v>
      </c>
      <c r="H26" s="14">
        <v>9181</v>
      </c>
      <c r="I26" s="32">
        <f t="shared" si="2"/>
        <v>124.52190424521905</v>
      </c>
      <c r="J26" s="14">
        <v>6745</v>
      </c>
      <c r="K26" s="33">
        <f t="shared" si="3"/>
        <v>91.48243591482436</v>
      </c>
      <c r="L26" s="14">
        <v>3405</v>
      </c>
      <c r="M26" s="34">
        <f t="shared" si="4"/>
        <v>46.18201546182016</v>
      </c>
      <c r="N26" s="35">
        <v>7530</v>
      </c>
      <c r="O26" s="14">
        <v>8419</v>
      </c>
      <c r="P26" s="34">
        <f t="shared" si="5"/>
        <v>111.80610889774236</v>
      </c>
    </row>
    <row r="27" spans="1:16" ht="20.25" customHeight="1">
      <c r="A27" s="11">
        <v>19</v>
      </c>
      <c r="B27" s="12" t="s">
        <v>24</v>
      </c>
      <c r="C27" s="13">
        <v>12111</v>
      </c>
      <c r="D27" s="14">
        <v>8683</v>
      </c>
      <c r="E27" s="32">
        <f t="shared" si="0"/>
        <v>71.69515316654281</v>
      </c>
      <c r="F27" s="14">
        <v>8534</v>
      </c>
      <c r="G27" s="32">
        <f t="shared" si="1"/>
        <v>70.46486665015276</v>
      </c>
      <c r="H27" s="14">
        <v>7847</v>
      </c>
      <c r="I27" s="32">
        <f t="shared" si="2"/>
        <v>64.79233754438114</v>
      </c>
      <c r="J27" s="14">
        <v>8559</v>
      </c>
      <c r="K27" s="33">
        <f t="shared" si="3"/>
        <v>70.67129056229874</v>
      </c>
      <c r="L27" s="14">
        <v>6733</v>
      </c>
      <c r="M27" s="34">
        <f t="shared" si="4"/>
        <v>55.59408801915614</v>
      </c>
      <c r="N27" s="35">
        <v>12240</v>
      </c>
      <c r="O27" s="14">
        <v>10012</v>
      </c>
      <c r="P27" s="34">
        <f t="shared" si="5"/>
        <v>81.79738562091504</v>
      </c>
    </row>
    <row r="28" spans="1:16" ht="20.25" customHeight="1">
      <c r="A28" s="11">
        <v>20</v>
      </c>
      <c r="B28" s="12" t="s">
        <v>25</v>
      </c>
      <c r="C28" s="13">
        <v>112</v>
      </c>
      <c r="D28" s="15">
        <v>55</v>
      </c>
      <c r="E28" s="32">
        <f t="shared" si="0"/>
        <v>49.107142857142854</v>
      </c>
      <c r="F28" s="15">
        <v>59</v>
      </c>
      <c r="G28" s="32">
        <f t="shared" si="1"/>
        <v>52.67857142857143</v>
      </c>
      <c r="H28" s="15">
        <v>41</v>
      </c>
      <c r="I28" s="32">
        <f t="shared" si="2"/>
        <v>36.607142857142854</v>
      </c>
      <c r="J28" s="15">
        <v>56</v>
      </c>
      <c r="K28" s="33">
        <f t="shared" si="3"/>
        <v>50</v>
      </c>
      <c r="L28" s="15">
        <v>53</v>
      </c>
      <c r="M28" s="34">
        <f t="shared" si="4"/>
        <v>47.32142857142857</v>
      </c>
      <c r="N28" s="35">
        <v>127</v>
      </c>
      <c r="O28" s="15">
        <v>55</v>
      </c>
      <c r="P28" s="34">
        <f t="shared" si="5"/>
        <v>43.30708661417323</v>
      </c>
    </row>
    <row r="29" spans="1:16" s="19" customFormat="1" ht="18" customHeight="1">
      <c r="A29" s="16"/>
      <c r="B29" s="17" t="s">
        <v>26</v>
      </c>
      <c r="C29" s="18">
        <f>SUM(C9:C28)</f>
        <v>117266</v>
      </c>
      <c r="D29" s="36">
        <f>SUM(D9:D28)</f>
        <v>107711</v>
      </c>
      <c r="E29" s="37">
        <f t="shared" si="0"/>
        <v>91.85185816860812</v>
      </c>
      <c r="F29" s="38">
        <f>SUM(F9:F28)</f>
        <v>105909</v>
      </c>
      <c r="G29" s="37">
        <f t="shared" si="1"/>
        <v>90.31518087084065</v>
      </c>
      <c r="H29" s="38">
        <f>SUM(H9:H28)</f>
        <v>121527</v>
      </c>
      <c r="I29" s="37">
        <f t="shared" si="2"/>
        <v>103.63361929288968</v>
      </c>
      <c r="J29" s="38">
        <f>SUM(J9:J28)</f>
        <v>109159</v>
      </c>
      <c r="K29" s="37">
        <f t="shared" si="3"/>
        <v>93.08665768423926</v>
      </c>
      <c r="L29" s="38">
        <f>SUM(L9:L28)</f>
        <v>73921</v>
      </c>
      <c r="M29" s="37">
        <f t="shared" si="4"/>
        <v>63.03702693022701</v>
      </c>
      <c r="N29" s="39">
        <f>SUM(N9:N28)</f>
        <v>120540</v>
      </c>
      <c r="O29" s="36">
        <f>SUM(O9:O28)</f>
        <v>117926</v>
      </c>
      <c r="P29" s="37">
        <f t="shared" si="5"/>
        <v>97.83142525302804</v>
      </c>
    </row>
    <row r="30" ht="12" customHeight="1">
      <c r="A30" s="20" t="s">
        <v>40</v>
      </c>
    </row>
    <row r="31" spans="1:2" ht="12" customHeight="1">
      <c r="A31" s="21" t="s">
        <v>41</v>
      </c>
      <c r="B31" s="22"/>
    </row>
    <row r="32" ht="12" customHeight="1">
      <c r="A32" s="21" t="s">
        <v>42</v>
      </c>
    </row>
    <row r="33" ht="18" customHeight="1">
      <c r="D33" s="40"/>
    </row>
    <row r="34" ht="18" customHeight="1">
      <c r="D34" s="40"/>
    </row>
  </sheetData>
  <sheetProtection/>
  <mergeCells count="9">
    <mergeCell ref="A6:B8"/>
    <mergeCell ref="C6:C8"/>
    <mergeCell ref="N6:N8"/>
    <mergeCell ref="O6:P7"/>
    <mergeCell ref="D7:E7"/>
    <mergeCell ref="F7:G7"/>
    <mergeCell ref="H7:I7"/>
    <mergeCell ref="J7:K7"/>
    <mergeCell ref="L7:M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34"/>
  <sheetViews>
    <sheetView showGridLines="0" zoomScalePageLayoutView="0" workbookViewId="0" topLeftCell="A1">
      <pane xSplit="3" ySplit="8" topLeftCell="D9" activePane="bottomRight" state="frozen"/>
      <selection pane="topLeft" activeCell="J8" sqref="J8:J27"/>
      <selection pane="topRight" activeCell="J8" sqref="J8:J27"/>
      <selection pane="bottomLeft" activeCell="J8" sqref="J8:J27"/>
      <selection pane="bottomRight" activeCell="J8" sqref="J8:J27"/>
    </sheetView>
  </sheetViews>
  <sheetFormatPr defaultColWidth="11.421875" defaultRowHeight="18" customHeight="1"/>
  <cols>
    <col min="1" max="1" width="3.00390625" style="3" customWidth="1"/>
    <col min="2" max="2" width="17.7109375" style="3" customWidth="1"/>
    <col min="3" max="16" width="10.57421875" style="3" customWidth="1"/>
    <col min="17" max="16384" width="11.42187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1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" customHeight="1">
      <c r="A4" s="1" t="s">
        <v>45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130" t="s">
        <v>3</v>
      </c>
      <c r="B6" s="131"/>
      <c r="C6" s="141" t="s">
        <v>4</v>
      </c>
      <c r="D6" s="23" t="s">
        <v>30</v>
      </c>
      <c r="E6" s="24"/>
      <c r="F6" s="25"/>
      <c r="G6" s="24"/>
      <c r="H6" s="24"/>
      <c r="I6" s="24"/>
      <c r="J6" s="24"/>
      <c r="K6" s="24"/>
      <c r="L6" s="23"/>
      <c r="M6" s="26"/>
      <c r="N6" s="144" t="s">
        <v>31</v>
      </c>
      <c r="O6" s="145" t="s">
        <v>44</v>
      </c>
      <c r="P6" s="146"/>
    </row>
    <row r="7" spans="1:16" ht="18" customHeight="1">
      <c r="A7" s="132"/>
      <c r="B7" s="133"/>
      <c r="C7" s="142"/>
      <c r="D7" s="149" t="s">
        <v>33</v>
      </c>
      <c r="E7" s="150"/>
      <c r="F7" s="149" t="s">
        <v>34</v>
      </c>
      <c r="G7" s="150"/>
      <c r="H7" s="149" t="s">
        <v>35</v>
      </c>
      <c r="I7" s="150"/>
      <c r="J7" s="149" t="s">
        <v>36</v>
      </c>
      <c r="K7" s="150"/>
      <c r="L7" s="149" t="s">
        <v>37</v>
      </c>
      <c r="M7" s="150"/>
      <c r="N7" s="142"/>
      <c r="O7" s="147"/>
      <c r="P7" s="148"/>
    </row>
    <row r="8" spans="1:16" ht="18" customHeight="1">
      <c r="A8" s="134"/>
      <c r="B8" s="135"/>
      <c r="C8" s="143"/>
      <c r="D8" s="27" t="s">
        <v>38</v>
      </c>
      <c r="E8" s="27" t="s">
        <v>39</v>
      </c>
      <c r="F8" s="27" t="s">
        <v>38</v>
      </c>
      <c r="G8" s="27" t="s">
        <v>39</v>
      </c>
      <c r="H8" s="27" t="s">
        <v>38</v>
      </c>
      <c r="I8" s="27" t="s">
        <v>39</v>
      </c>
      <c r="J8" s="27" t="s">
        <v>38</v>
      </c>
      <c r="K8" s="27" t="s">
        <v>39</v>
      </c>
      <c r="L8" s="27" t="s">
        <v>38</v>
      </c>
      <c r="M8" s="27" t="s">
        <v>39</v>
      </c>
      <c r="N8" s="143"/>
      <c r="O8" s="27" t="s">
        <v>38</v>
      </c>
      <c r="P8" s="27" t="s">
        <v>39</v>
      </c>
    </row>
    <row r="9" spans="1:16" ht="18" customHeight="1">
      <c r="A9" s="7">
        <v>1</v>
      </c>
      <c r="B9" s="8" t="s">
        <v>6</v>
      </c>
      <c r="C9" s="9">
        <v>6074</v>
      </c>
      <c r="D9" s="10">
        <v>6161</v>
      </c>
      <c r="E9" s="28">
        <f aca="true" t="shared" si="0" ref="E9:E29">+D9*100/C9</f>
        <v>101.43233454066512</v>
      </c>
      <c r="F9" s="10">
        <v>6108</v>
      </c>
      <c r="G9" s="28">
        <f aca="true" t="shared" si="1" ref="G9:G29">+F9*100/C9</f>
        <v>100.5597629239381</v>
      </c>
      <c r="H9" s="10">
        <v>10421</v>
      </c>
      <c r="I9" s="28">
        <f aca="true" t="shared" si="2" ref="I9:I29">+H9*100/C9</f>
        <v>171.56733618702668</v>
      </c>
      <c r="J9" s="10">
        <v>6106</v>
      </c>
      <c r="K9" s="29">
        <f aca="true" t="shared" si="3" ref="K9:K29">+J9*100/C9</f>
        <v>100.52683569311822</v>
      </c>
      <c r="L9" s="10">
        <v>7037</v>
      </c>
      <c r="M9" s="30">
        <f aca="true" t="shared" si="4" ref="M9:M29">+L9*100/C9</f>
        <v>115.85446163977609</v>
      </c>
      <c r="N9" s="9">
        <v>6222</v>
      </c>
      <c r="O9" s="10">
        <v>6347</v>
      </c>
      <c r="P9" s="30">
        <f aca="true" t="shared" si="5" ref="P9:P29">+O9*100/N9</f>
        <v>102.00900032144006</v>
      </c>
    </row>
    <row r="10" spans="1:16" ht="18" customHeight="1">
      <c r="A10" s="11">
        <v>2</v>
      </c>
      <c r="B10" s="12" t="s">
        <v>7</v>
      </c>
      <c r="C10" s="13">
        <v>1425</v>
      </c>
      <c r="D10" s="14">
        <v>3986</v>
      </c>
      <c r="E10" s="32">
        <f t="shared" si="0"/>
        <v>279.719298245614</v>
      </c>
      <c r="F10" s="14">
        <v>3810</v>
      </c>
      <c r="G10" s="32">
        <f t="shared" si="1"/>
        <v>267.36842105263156</v>
      </c>
      <c r="H10" s="14">
        <v>6863</v>
      </c>
      <c r="I10" s="32">
        <f t="shared" si="2"/>
        <v>481.6140350877193</v>
      </c>
      <c r="J10" s="14">
        <v>4036</v>
      </c>
      <c r="K10" s="33">
        <f t="shared" si="3"/>
        <v>283.2280701754386</v>
      </c>
      <c r="L10" s="14">
        <v>3975</v>
      </c>
      <c r="M10" s="34">
        <f t="shared" si="4"/>
        <v>278.94736842105266</v>
      </c>
      <c r="N10" s="13">
        <v>1414</v>
      </c>
      <c r="O10" s="14">
        <v>5558</v>
      </c>
      <c r="P10" s="34">
        <f t="shared" si="5"/>
        <v>393.0693069306931</v>
      </c>
    </row>
    <row r="11" spans="1:16" ht="18" customHeight="1">
      <c r="A11" s="11">
        <v>3</v>
      </c>
      <c r="B11" s="12" t="s">
        <v>8</v>
      </c>
      <c r="C11" s="13">
        <v>2077</v>
      </c>
      <c r="D11" s="14">
        <v>1529</v>
      </c>
      <c r="E11" s="32">
        <f t="shared" si="0"/>
        <v>73.61579200770342</v>
      </c>
      <c r="F11" s="14">
        <v>1375</v>
      </c>
      <c r="G11" s="32">
        <f t="shared" si="1"/>
        <v>66.20125180548868</v>
      </c>
      <c r="H11" s="14">
        <v>977</v>
      </c>
      <c r="I11" s="32">
        <f t="shared" si="2"/>
        <v>47.03899855560905</v>
      </c>
      <c r="J11" s="14">
        <v>1426</v>
      </c>
      <c r="K11" s="33">
        <f t="shared" si="3"/>
        <v>68.65671641791045</v>
      </c>
      <c r="L11" s="14">
        <v>1419</v>
      </c>
      <c r="M11" s="34">
        <f t="shared" si="4"/>
        <v>68.31969186326432</v>
      </c>
      <c r="N11" s="13">
        <v>2101</v>
      </c>
      <c r="O11" s="14">
        <v>1911</v>
      </c>
      <c r="P11" s="34">
        <f t="shared" si="5"/>
        <v>90.95668729176583</v>
      </c>
    </row>
    <row r="12" spans="1:16" ht="18" customHeight="1">
      <c r="A12" s="11">
        <v>4</v>
      </c>
      <c r="B12" s="12" t="s">
        <v>9</v>
      </c>
      <c r="C12" s="13">
        <v>8150</v>
      </c>
      <c r="D12" s="14">
        <v>5613</v>
      </c>
      <c r="E12" s="32">
        <f t="shared" si="0"/>
        <v>68.87116564417178</v>
      </c>
      <c r="F12" s="14">
        <v>5617</v>
      </c>
      <c r="G12" s="32">
        <f t="shared" si="1"/>
        <v>68.920245398773</v>
      </c>
      <c r="H12" s="14">
        <v>8767</v>
      </c>
      <c r="I12" s="32">
        <f t="shared" si="2"/>
        <v>107.57055214723927</v>
      </c>
      <c r="J12" s="14">
        <v>5519</v>
      </c>
      <c r="K12" s="33">
        <f t="shared" si="3"/>
        <v>67.71779141104294</v>
      </c>
      <c r="L12" s="14">
        <v>4995</v>
      </c>
      <c r="M12" s="34">
        <f t="shared" si="4"/>
        <v>61.28834355828221</v>
      </c>
      <c r="N12" s="13">
        <v>8312</v>
      </c>
      <c r="O12" s="14">
        <v>6478</v>
      </c>
      <c r="P12" s="34">
        <f t="shared" si="5"/>
        <v>77.93551491819056</v>
      </c>
    </row>
    <row r="13" spans="1:16" ht="18" customHeight="1">
      <c r="A13" s="11">
        <v>5</v>
      </c>
      <c r="B13" s="12" t="s">
        <v>10</v>
      </c>
      <c r="C13" s="13">
        <v>6219</v>
      </c>
      <c r="D13" s="14">
        <v>4366</v>
      </c>
      <c r="E13" s="32">
        <f t="shared" si="0"/>
        <v>70.20421289596398</v>
      </c>
      <c r="F13" s="14">
        <v>4190</v>
      </c>
      <c r="G13" s="32">
        <f t="shared" si="1"/>
        <v>67.37417591252613</v>
      </c>
      <c r="H13" s="14">
        <v>3160</v>
      </c>
      <c r="I13" s="32">
        <f t="shared" si="2"/>
        <v>50.81202765717961</v>
      </c>
      <c r="J13" s="14">
        <v>4358</v>
      </c>
      <c r="K13" s="33">
        <f t="shared" si="3"/>
        <v>70.07557485126226</v>
      </c>
      <c r="L13" s="14">
        <v>4572</v>
      </c>
      <c r="M13" s="34">
        <f t="shared" si="4"/>
        <v>73.51664254703329</v>
      </c>
      <c r="N13" s="13">
        <v>6423</v>
      </c>
      <c r="O13" s="14">
        <v>5048</v>
      </c>
      <c r="P13" s="34">
        <f t="shared" si="5"/>
        <v>78.59255799470652</v>
      </c>
    </row>
    <row r="14" spans="1:16" ht="18" customHeight="1">
      <c r="A14" s="11">
        <v>6</v>
      </c>
      <c r="B14" s="12" t="s">
        <v>11</v>
      </c>
      <c r="C14" s="13">
        <v>3675</v>
      </c>
      <c r="D14" s="14">
        <v>4457</v>
      </c>
      <c r="E14" s="32">
        <f t="shared" si="0"/>
        <v>121.27891156462584</v>
      </c>
      <c r="F14" s="14">
        <v>4196</v>
      </c>
      <c r="G14" s="32">
        <f t="shared" si="1"/>
        <v>114.17687074829932</v>
      </c>
      <c r="H14" s="14">
        <v>5623</v>
      </c>
      <c r="I14" s="32">
        <f t="shared" si="2"/>
        <v>153.00680272108843</v>
      </c>
      <c r="J14" s="14">
        <v>4365</v>
      </c>
      <c r="K14" s="33">
        <f t="shared" si="3"/>
        <v>118.77551020408163</v>
      </c>
      <c r="L14" s="14">
        <v>4839</v>
      </c>
      <c r="M14" s="34">
        <f t="shared" si="4"/>
        <v>131.6734693877551</v>
      </c>
      <c r="N14" s="13">
        <v>3745</v>
      </c>
      <c r="O14" s="14">
        <v>4543</v>
      </c>
      <c r="P14" s="34">
        <f t="shared" si="5"/>
        <v>121.30841121495327</v>
      </c>
    </row>
    <row r="15" spans="1:16" ht="18" customHeight="1">
      <c r="A15" s="11">
        <v>7</v>
      </c>
      <c r="B15" s="12" t="s">
        <v>12</v>
      </c>
      <c r="C15" s="13">
        <v>9320</v>
      </c>
      <c r="D15" s="14">
        <v>7789</v>
      </c>
      <c r="E15" s="32">
        <f t="shared" si="0"/>
        <v>83.57296137339056</v>
      </c>
      <c r="F15" s="14">
        <v>7633</v>
      </c>
      <c r="G15" s="32">
        <f t="shared" si="1"/>
        <v>81.89914163090128</v>
      </c>
      <c r="H15" s="14">
        <v>5741</v>
      </c>
      <c r="I15" s="32">
        <f t="shared" si="2"/>
        <v>61.59871244635193</v>
      </c>
      <c r="J15" s="14">
        <v>7513</v>
      </c>
      <c r="K15" s="33">
        <f t="shared" si="3"/>
        <v>80.61158798283262</v>
      </c>
      <c r="L15" s="14">
        <v>7485</v>
      </c>
      <c r="M15" s="34">
        <f t="shared" si="4"/>
        <v>80.31115879828326</v>
      </c>
      <c r="N15" s="13">
        <v>9546</v>
      </c>
      <c r="O15" s="14">
        <v>8227</v>
      </c>
      <c r="P15" s="34">
        <f t="shared" si="5"/>
        <v>86.18269432222921</v>
      </c>
    </row>
    <row r="16" spans="1:16" ht="18" customHeight="1">
      <c r="A16" s="11">
        <v>8</v>
      </c>
      <c r="B16" s="12" t="s">
        <v>13</v>
      </c>
      <c r="C16" s="13">
        <v>16439</v>
      </c>
      <c r="D16" s="14">
        <v>12740</v>
      </c>
      <c r="E16" s="32">
        <f t="shared" si="0"/>
        <v>77.49863130360727</v>
      </c>
      <c r="F16" s="14">
        <v>12365</v>
      </c>
      <c r="G16" s="32">
        <f t="shared" si="1"/>
        <v>75.21747064906624</v>
      </c>
      <c r="H16" s="14">
        <v>12469</v>
      </c>
      <c r="I16" s="32">
        <f t="shared" si="2"/>
        <v>75.85011253725895</v>
      </c>
      <c r="J16" s="14">
        <v>11711</v>
      </c>
      <c r="K16" s="33">
        <f t="shared" si="3"/>
        <v>71.23912646754668</v>
      </c>
      <c r="L16" s="14">
        <v>9996</v>
      </c>
      <c r="M16" s="34">
        <f t="shared" si="4"/>
        <v>60.80661840744571</v>
      </c>
      <c r="N16" s="13">
        <v>17093</v>
      </c>
      <c r="O16" s="14">
        <v>13509</v>
      </c>
      <c r="P16" s="34">
        <f t="shared" si="5"/>
        <v>79.03235242496929</v>
      </c>
    </row>
    <row r="17" spans="1:16" ht="18" customHeight="1">
      <c r="A17" s="11">
        <v>9</v>
      </c>
      <c r="B17" s="12" t="s">
        <v>14</v>
      </c>
      <c r="C17" s="13">
        <v>4586</v>
      </c>
      <c r="D17" s="14">
        <v>6968</v>
      </c>
      <c r="E17" s="32">
        <f t="shared" si="0"/>
        <v>151.9406890536415</v>
      </c>
      <c r="F17" s="14">
        <v>6728</v>
      </c>
      <c r="G17" s="32">
        <f t="shared" si="1"/>
        <v>146.70737025730483</v>
      </c>
      <c r="H17" s="14">
        <v>4398</v>
      </c>
      <c r="I17" s="32">
        <f t="shared" si="2"/>
        <v>95.9005669428696</v>
      </c>
      <c r="J17" s="14">
        <v>7061</v>
      </c>
      <c r="K17" s="33">
        <f t="shared" si="3"/>
        <v>153.96860008722197</v>
      </c>
      <c r="L17" s="14">
        <v>6795</v>
      </c>
      <c r="M17" s="34">
        <f t="shared" si="4"/>
        <v>148.16833842128216</v>
      </c>
      <c r="N17" s="13">
        <v>4662</v>
      </c>
      <c r="O17" s="14">
        <v>7987</v>
      </c>
      <c r="P17" s="34">
        <f t="shared" si="5"/>
        <v>171.32132132132134</v>
      </c>
    </row>
    <row r="18" spans="1:16" ht="18" customHeight="1">
      <c r="A18" s="11">
        <v>10</v>
      </c>
      <c r="B18" s="12" t="s">
        <v>15</v>
      </c>
      <c r="C18" s="13">
        <v>12331</v>
      </c>
      <c r="D18" s="14">
        <v>7139</v>
      </c>
      <c r="E18" s="32">
        <f t="shared" si="0"/>
        <v>57.89473684210526</v>
      </c>
      <c r="F18" s="14">
        <v>6502</v>
      </c>
      <c r="G18" s="32">
        <f t="shared" si="1"/>
        <v>52.728894655745684</v>
      </c>
      <c r="H18" s="14">
        <v>7073</v>
      </c>
      <c r="I18" s="32">
        <f t="shared" si="2"/>
        <v>57.35950044603033</v>
      </c>
      <c r="J18" s="14">
        <v>6543</v>
      </c>
      <c r="K18" s="33">
        <f t="shared" si="3"/>
        <v>53.06138999270132</v>
      </c>
      <c r="L18" s="14">
        <v>6107</v>
      </c>
      <c r="M18" s="34">
        <f t="shared" si="4"/>
        <v>49.525585921660856</v>
      </c>
      <c r="N18" s="13">
        <v>12567</v>
      </c>
      <c r="O18" s="14">
        <v>8288</v>
      </c>
      <c r="P18" s="34">
        <f t="shared" si="5"/>
        <v>65.95050529163683</v>
      </c>
    </row>
    <row r="19" spans="1:16" ht="18" customHeight="1">
      <c r="A19" s="11">
        <v>11</v>
      </c>
      <c r="B19" s="12" t="s">
        <v>16</v>
      </c>
      <c r="C19" s="13">
        <v>13675</v>
      </c>
      <c r="D19" s="14">
        <v>7636</v>
      </c>
      <c r="E19" s="32">
        <f t="shared" si="0"/>
        <v>55.83912248628885</v>
      </c>
      <c r="F19" s="14">
        <v>7192</v>
      </c>
      <c r="G19" s="32">
        <f t="shared" si="1"/>
        <v>52.59232175502742</v>
      </c>
      <c r="H19" s="14">
        <v>5367</v>
      </c>
      <c r="I19" s="32">
        <f t="shared" si="2"/>
        <v>39.24680073126142</v>
      </c>
      <c r="J19" s="14">
        <v>7040</v>
      </c>
      <c r="K19" s="33">
        <f t="shared" si="3"/>
        <v>51.480804387568554</v>
      </c>
      <c r="L19" s="14">
        <v>7293</v>
      </c>
      <c r="M19" s="34">
        <f t="shared" si="4"/>
        <v>53.3308957952468</v>
      </c>
      <c r="N19" s="13">
        <v>14520</v>
      </c>
      <c r="O19" s="14">
        <v>8380</v>
      </c>
      <c r="P19" s="34">
        <f t="shared" si="5"/>
        <v>57.71349862258953</v>
      </c>
    </row>
    <row r="20" spans="1:16" ht="18" customHeight="1">
      <c r="A20" s="11">
        <v>12</v>
      </c>
      <c r="B20" s="12" t="s">
        <v>17</v>
      </c>
      <c r="C20" s="13">
        <v>2698</v>
      </c>
      <c r="D20" s="14">
        <v>2882</v>
      </c>
      <c r="E20" s="32">
        <f t="shared" si="0"/>
        <v>106.81986656782802</v>
      </c>
      <c r="F20" s="14">
        <v>2327</v>
      </c>
      <c r="G20" s="32">
        <f t="shared" si="1"/>
        <v>86.2490733876946</v>
      </c>
      <c r="H20" s="14">
        <v>1105</v>
      </c>
      <c r="I20" s="32">
        <f t="shared" si="2"/>
        <v>40.956263899184584</v>
      </c>
      <c r="J20" s="14">
        <v>2260</v>
      </c>
      <c r="K20" s="33">
        <f t="shared" si="3"/>
        <v>83.76575240919199</v>
      </c>
      <c r="L20" s="14">
        <v>2191</v>
      </c>
      <c r="M20" s="34">
        <f t="shared" si="4"/>
        <v>81.20830244625648</v>
      </c>
      <c r="N20" s="13">
        <v>2805</v>
      </c>
      <c r="O20" s="14">
        <v>2834</v>
      </c>
      <c r="P20" s="34">
        <f t="shared" si="5"/>
        <v>101.03386809269162</v>
      </c>
    </row>
    <row r="21" spans="1:16" ht="18" customHeight="1">
      <c r="A21" s="11">
        <v>13</v>
      </c>
      <c r="B21" s="12" t="s">
        <v>18</v>
      </c>
      <c r="C21" s="13">
        <v>1400</v>
      </c>
      <c r="D21" s="14">
        <v>9463</v>
      </c>
      <c r="E21" s="32">
        <f t="shared" si="0"/>
        <v>675.9285714285714</v>
      </c>
      <c r="F21" s="14">
        <v>8416</v>
      </c>
      <c r="G21" s="32">
        <f t="shared" si="1"/>
        <v>601.1428571428571</v>
      </c>
      <c r="H21" s="14">
        <v>11991</v>
      </c>
      <c r="I21" s="32">
        <f t="shared" si="2"/>
        <v>856.5</v>
      </c>
      <c r="J21" s="14">
        <v>8880</v>
      </c>
      <c r="K21" s="33">
        <f t="shared" si="3"/>
        <v>634.2857142857143</v>
      </c>
      <c r="L21" s="14">
        <v>8694</v>
      </c>
      <c r="M21" s="34">
        <f t="shared" si="4"/>
        <v>621</v>
      </c>
      <c r="N21" s="13">
        <v>1436</v>
      </c>
      <c r="O21" s="14">
        <v>9250</v>
      </c>
      <c r="P21" s="34">
        <f t="shared" si="5"/>
        <v>644.150417827298</v>
      </c>
    </row>
    <row r="22" spans="1:16" ht="18" customHeight="1">
      <c r="A22" s="11">
        <v>14</v>
      </c>
      <c r="B22" s="12" t="s">
        <v>19</v>
      </c>
      <c r="C22" s="13">
        <v>1598</v>
      </c>
      <c r="D22" s="14">
        <v>1915</v>
      </c>
      <c r="E22" s="32">
        <f t="shared" si="0"/>
        <v>119.83729662077597</v>
      </c>
      <c r="F22" s="14">
        <v>1611</v>
      </c>
      <c r="G22" s="32">
        <f t="shared" si="1"/>
        <v>100.81351689612015</v>
      </c>
      <c r="H22" s="14">
        <v>8645</v>
      </c>
      <c r="I22" s="32">
        <f t="shared" si="2"/>
        <v>540.9887359198999</v>
      </c>
      <c r="J22" s="14">
        <v>2193</v>
      </c>
      <c r="K22" s="33">
        <f t="shared" si="3"/>
        <v>137.2340425531915</v>
      </c>
      <c r="L22" s="14">
        <v>1673</v>
      </c>
      <c r="M22" s="34">
        <f t="shared" si="4"/>
        <v>104.69336670838548</v>
      </c>
      <c r="N22" s="13">
        <v>1594</v>
      </c>
      <c r="O22" s="14">
        <v>2405</v>
      </c>
      <c r="P22" s="34">
        <f t="shared" si="5"/>
        <v>150.87829360100378</v>
      </c>
    </row>
    <row r="23" spans="1:16" ht="18" customHeight="1">
      <c r="A23" s="11">
        <v>15</v>
      </c>
      <c r="B23" s="12" t="s">
        <v>20</v>
      </c>
      <c r="C23" s="13">
        <v>1961</v>
      </c>
      <c r="D23" s="14">
        <v>2345</v>
      </c>
      <c r="E23" s="32">
        <f t="shared" si="0"/>
        <v>119.58184599694033</v>
      </c>
      <c r="F23" s="14">
        <v>2112</v>
      </c>
      <c r="G23" s="32">
        <f t="shared" si="1"/>
        <v>107.70015298317185</v>
      </c>
      <c r="H23" s="14">
        <v>1778</v>
      </c>
      <c r="I23" s="32">
        <f t="shared" si="2"/>
        <v>90.66802651708312</v>
      </c>
      <c r="J23" s="14">
        <v>1981</v>
      </c>
      <c r="K23" s="33">
        <f t="shared" si="3"/>
        <v>101.01988781234064</v>
      </c>
      <c r="L23" s="14">
        <v>1899</v>
      </c>
      <c r="M23" s="34">
        <f t="shared" si="4"/>
        <v>96.838347781744</v>
      </c>
      <c r="N23" s="13">
        <v>1962</v>
      </c>
      <c r="O23" s="14">
        <v>2320</v>
      </c>
      <c r="P23" s="34">
        <f t="shared" si="5"/>
        <v>118.24668705402651</v>
      </c>
    </row>
    <row r="24" spans="1:16" ht="18" customHeight="1">
      <c r="A24" s="11">
        <v>16</v>
      </c>
      <c r="B24" s="12" t="s">
        <v>21</v>
      </c>
      <c r="C24" s="13">
        <v>3984</v>
      </c>
      <c r="D24" s="14">
        <v>3535</v>
      </c>
      <c r="E24" s="32">
        <f t="shared" si="0"/>
        <v>88.72991967871486</v>
      </c>
      <c r="F24" s="14">
        <v>3519</v>
      </c>
      <c r="G24" s="32">
        <f t="shared" si="1"/>
        <v>88.32831325301204</v>
      </c>
      <c r="H24" s="14">
        <v>3924</v>
      </c>
      <c r="I24" s="32">
        <f t="shared" si="2"/>
        <v>98.49397590361446</v>
      </c>
      <c r="J24" s="14">
        <v>3614</v>
      </c>
      <c r="K24" s="33">
        <f t="shared" si="3"/>
        <v>90.71285140562249</v>
      </c>
      <c r="L24" s="14">
        <v>2959</v>
      </c>
      <c r="M24" s="34">
        <f t="shared" si="4"/>
        <v>74.27208835341365</v>
      </c>
      <c r="N24" s="13">
        <v>4049</v>
      </c>
      <c r="O24" s="14">
        <v>3565</v>
      </c>
      <c r="P24" s="34">
        <f t="shared" si="5"/>
        <v>88.04643121758458</v>
      </c>
    </row>
    <row r="25" spans="1:16" ht="18" customHeight="1">
      <c r="A25" s="11">
        <v>17</v>
      </c>
      <c r="B25" s="12" t="s">
        <v>22</v>
      </c>
      <c r="C25" s="13">
        <v>285</v>
      </c>
      <c r="D25" s="14">
        <v>404</v>
      </c>
      <c r="E25" s="32">
        <f t="shared" si="0"/>
        <v>141.75438596491227</v>
      </c>
      <c r="F25" s="14">
        <v>305</v>
      </c>
      <c r="G25" s="32">
        <f t="shared" si="1"/>
        <v>107.01754385964912</v>
      </c>
      <c r="H25" s="14">
        <v>106</v>
      </c>
      <c r="I25" s="32">
        <f t="shared" si="2"/>
        <v>37.19298245614035</v>
      </c>
      <c r="J25" s="14">
        <v>339</v>
      </c>
      <c r="K25" s="33">
        <f t="shared" si="3"/>
        <v>118.94736842105263</v>
      </c>
      <c r="L25" s="14">
        <v>309</v>
      </c>
      <c r="M25" s="34">
        <f t="shared" si="4"/>
        <v>108.42105263157895</v>
      </c>
      <c r="N25" s="13">
        <v>291</v>
      </c>
      <c r="O25" s="14">
        <v>510</v>
      </c>
      <c r="P25" s="34">
        <f t="shared" si="5"/>
        <v>175.2577319587629</v>
      </c>
    </row>
    <row r="26" spans="1:16" ht="18" customHeight="1">
      <c r="A26" s="11">
        <v>18</v>
      </c>
      <c r="B26" s="12" t="s">
        <v>23</v>
      </c>
      <c r="C26" s="13">
        <v>7155</v>
      </c>
      <c r="D26" s="14">
        <v>6561</v>
      </c>
      <c r="E26" s="32">
        <f t="shared" si="0"/>
        <v>91.69811320754717</v>
      </c>
      <c r="F26" s="14">
        <v>6036</v>
      </c>
      <c r="G26" s="32">
        <f t="shared" si="1"/>
        <v>84.36058700209644</v>
      </c>
      <c r="H26" s="14">
        <v>7488</v>
      </c>
      <c r="I26" s="32">
        <f t="shared" si="2"/>
        <v>104.65408805031447</v>
      </c>
      <c r="J26" s="14">
        <v>6747</v>
      </c>
      <c r="K26" s="33">
        <f t="shared" si="3"/>
        <v>94.29769392033543</v>
      </c>
      <c r="L26" s="14">
        <v>5910</v>
      </c>
      <c r="M26" s="34">
        <f t="shared" si="4"/>
        <v>82.59958071278825</v>
      </c>
      <c r="N26" s="13">
        <v>7289</v>
      </c>
      <c r="O26" s="14">
        <v>8054</v>
      </c>
      <c r="P26" s="34">
        <f t="shared" si="5"/>
        <v>110.4952668404445</v>
      </c>
    </row>
    <row r="27" spans="1:16" ht="18" customHeight="1">
      <c r="A27" s="11">
        <v>19</v>
      </c>
      <c r="B27" s="12" t="s">
        <v>24</v>
      </c>
      <c r="C27" s="13">
        <v>12104</v>
      </c>
      <c r="D27" s="14">
        <v>8784</v>
      </c>
      <c r="E27" s="32">
        <f t="shared" si="0"/>
        <v>72.57105089226702</v>
      </c>
      <c r="F27" s="14">
        <v>8293</v>
      </c>
      <c r="G27" s="32">
        <f t="shared" si="1"/>
        <v>68.51454064771976</v>
      </c>
      <c r="H27" s="14">
        <v>8220</v>
      </c>
      <c r="I27" s="32">
        <f t="shared" si="2"/>
        <v>67.91143423661599</v>
      </c>
      <c r="J27" s="14">
        <v>8413</v>
      </c>
      <c r="K27" s="33">
        <f t="shared" si="3"/>
        <v>69.50594844679445</v>
      </c>
      <c r="L27" s="14">
        <v>8287</v>
      </c>
      <c r="M27" s="34">
        <f t="shared" si="4"/>
        <v>68.46497025776603</v>
      </c>
      <c r="N27" s="13">
        <v>12246</v>
      </c>
      <c r="O27" s="14">
        <v>10167</v>
      </c>
      <c r="P27" s="34">
        <f t="shared" si="5"/>
        <v>83.02302792748652</v>
      </c>
    </row>
    <row r="28" spans="1:16" ht="18" customHeight="1">
      <c r="A28" s="11">
        <v>20</v>
      </c>
      <c r="B28" s="12" t="s">
        <v>25</v>
      </c>
      <c r="C28" s="13">
        <v>98</v>
      </c>
      <c r="D28" s="15">
        <v>65</v>
      </c>
      <c r="E28" s="32">
        <f t="shared" si="0"/>
        <v>66.3265306122449</v>
      </c>
      <c r="F28" s="15">
        <v>57</v>
      </c>
      <c r="G28" s="32">
        <f t="shared" si="1"/>
        <v>58.16326530612245</v>
      </c>
      <c r="H28" s="15">
        <v>49</v>
      </c>
      <c r="I28" s="32">
        <f t="shared" si="2"/>
        <v>50</v>
      </c>
      <c r="J28" s="15">
        <v>45</v>
      </c>
      <c r="K28" s="33">
        <f t="shared" si="3"/>
        <v>45.91836734693877</v>
      </c>
      <c r="L28" s="15">
        <v>50</v>
      </c>
      <c r="M28" s="34">
        <f t="shared" si="4"/>
        <v>51.02040816326531</v>
      </c>
      <c r="N28" s="13">
        <v>121</v>
      </c>
      <c r="O28" s="15">
        <v>94</v>
      </c>
      <c r="P28" s="34">
        <f t="shared" si="5"/>
        <v>77.68595041322314</v>
      </c>
    </row>
    <row r="29" spans="1:16" s="19" customFormat="1" ht="20.25" customHeight="1">
      <c r="A29" s="16"/>
      <c r="B29" s="17" t="s">
        <v>26</v>
      </c>
      <c r="C29" s="18">
        <f>SUM(C9:C28)</f>
        <v>115254</v>
      </c>
      <c r="D29" s="36">
        <f>SUM(D9:D28)</f>
        <v>104338</v>
      </c>
      <c r="E29" s="37">
        <f t="shared" si="0"/>
        <v>90.52874520624013</v>
      </c>
      <c r="F29" s="38">
        <f>SUM(F9:F28)</f>
        <v>98392</v>
      </c>
      <c r="G29" s="37">
        <f t="shared" si="1"/>
        <v>85.36970517292241</v>
      </c>
      <c r="H29" s="38">
        <f>SUM(H9:H28)</f>
        <v>114165</v>
      </c>
      <c r="I29" s="37">
        <f t="shared" si="2"/>
        <v>99.05513040762143</v>
      </c>
      <c r="J29" s="38">
        <f>SUM(J9:J28)</f>
        <v>100150</v>
      </c>
      <c r="K29" s="37">
        <f t="shared" si="3"/>
        <v>86.89503184271261</v>
      </c>
      <c r="L29" s="38">
        <f>SUM(L9:L28)</f>
        <v>96485</v>
      </c>
      <c r="M29" s="37">
        <f t="shared" si="4"/>
        <v>83.71509882520347</v>
      </c>
      <c r="N29" s="39">
        <f>SUM(N9:N28)</f>
        <v>118398</v>
      </c>
      <c r="O29" s="36">
        <f>SUM(O9:O28)</f>
        <v>115475</v>
      </c>
      <c r="P29" s="37">
        <f t="shared" si="5"/>
        <v>97.53120829743746</v>
      </c>
    </row>
    <row r="30" ht="12" customHeight="1">
      <c r="A30" s="20" t="s">
        <v>40</v>
      </c>
    </row>
    <row r="31" spans="1:2" ht="12" customHeight="1">
      <c r="A31" s="21" t="s">
        <v>41</v>
      </c>
      <c r="B31" s="22"/>
    </row>
    <row r="32" ht="12" customHeight="1">
      <c r="A32" s="21" t="s">
        <v>42</v>
      </c>
    </row>
    <row r="33" ht="18" customHeight="1">
      <c r="D33" s="40"/>
    </row>
    <row r="34" ht="18" customHeight="1">
      <c r="D34" s="40"/>
    </row>
  </sheetData>
  <sheetProtection/>
  <mergeCells count="9">
    <mergeCell ref="A6:B8"/>
    <mergeCell ref="C6:C8"/>
    <mergeCell ref="N6:N8"/>
    <mergeCell ref="O6:P7"/>
    <mergeCell ref="D7:E7"/>
    <mergeCell ref="F7:G7"/>
    <mergeCell ref="H7:I7"/>
    <mergeCell ref="J7:K7"/>
    <mergeCell ref="L7:M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34"/>
  <sheetViews>
    <sheetView showGridLines="0" zoomScalePageLayoutView="0" workbookViewId="0" topLeftCell="A1">
      <pane xSplit="3" ySplit="8" topLeftCell="D9" activePane="bottomRight" state="frozen"/>
      <selection pane="topLeft" activeCell="J8" sqref="J8:J27"/>
      <selection pane="topRight" activeCell="J8" sqref="J8:J27"/>
      <selection pane="bottomLeft" activeCell="J8" sqref="J8:J27"/>
      <selection pane="bottomRight" activeCell="J8" sqref="J8:J27"/>
    </sheetView>
  </sheetViews>
  <sheetFormatPr defaultColWidth="11.421875" defaultRowHeight="18" customHeight="1"/>
  <cols>
    <col min="1" max="1" width="3.00390625" style="3" customWidth="1"/>
    <col min="2" max="2" width="17.7109375" style="3" customWidth="1"/>
    <col min="3" max="16" width="10.57421875" style="3" customWidth="1"/>
    <col min="17" max="16384" width="11.42187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1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" customHeight="1">
      <c r="A4" s="1" t="s">
        <v>46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130" t="s">
        <v>3</v>
      </c>
      <c r="B6" s="131"/>
      <c r="C6" s="141" t="s">
        <v>4</v>
      </c>
      <c r="D6" s="23" t="s">
        <v>30</v>
      </c>
      <c r="E6" s="24"/>
      <c r="F6" s="25"/>
      <c r="G6" s="24"/>
      <c r="H6" s="24"/>
      <c r="I6" s="24"/>
      <c r="J6" s="24"/>
      <c r="K6" s="24"/>
      <c r="L6" s="23"/>
      <c r="M6" s="26"/>
      <c r="N6" s="144" t="s">
        <v>31</v>
      </c>
      <c r="O6" s="145" t="s">
        <v>44</v>
      </c>
      <c r="P6" s="146"/>
    </row>
    <row r="7" spans="1:16" ht="18" customHeight="1">
      <c r="A7" s="132"/>
      <c r="B7" s="133"/>
      <c r="C7" s="142"/>
      <c r="D7" s="149" t="s">
        <v>33</v>
      </c>
      <c r="E7" s="150"/>
      <c r="F7" s="149" t="s">
        <v>34</v>
      </c>
      <c r="G7" s="150"/>
      <c r="H7" s="149" t="s">
        <v>35</v>
      </c>
      <c r="I7" s="150"/>
      <c r="J7" s="149" t="s">
        <v>36</v>
      </c>
      <c r="K7" s="150"/>
      <c r="L7" s="149" t="s">
        <v>37</v>
      </c>
      <c r="M7" s="150"/>
      <c r="N7" s="142"/>
      <c r="O7" s="147"/>
      <c r="P7" s="148"/>
    </row>
    <row r="8" spans="1:16" ht="18" customHeight="1">
      <c r="A8" s="134"/>
      <c r="B8" s="135"/>
      <c r="C8" s="143"/>
      <c r="D8" s="27" t="s">
        <v>38</v>
      </c>
      <c r="E8" s="27" t="s">
        <v>39</v>
      </c>
      <c r="F8" s="27" t="s">
        <v>38</v>
      </c>
      <c r="G8" s="27" t="s">
        <v>39</v>
      </c>
      <c r="H8" s="27" t="s">
        <v>38</v>
      </c>
      <c r="I8" s="27" t="s">
        <v>39</v>
      </c>
      <c r="J8" s="27" t="s">
        <v>47</v>
      </c>
      <c r="K8" s="27" t="s">
        <v>39</v>
      </c>
      <c r="L8" s="27" t="s">
        <v>38</v>
      </c>
      <c r="M8" s="27" t="s">
        <v>39</v>
      </c>
      <c r="N8" s="143"/>
      <c r="O8" s="27" t="s">
        <v>38</v>
      </c>
      <c r="P8" s="27" t="s">
        <v>39</v>
      </c>
    </row>
    <row r="9" spans="1:16" ht="20.25" customHeight="1">
      <c r="A9" s="7">
        <v>1</v>
      </c>
      <c r="B9" s="8" t="s">
        <v>6</v>
      </c>
      <c r="C9" s="9">
        <v>5984</v>
      </c>
      <c r="D9" s="10">
        <v>7073</v>
      </c>
      <c r="E9" s="28">
        <f aca="true" t="shared" si="0" ref="E9:E29">+D9*100/C9</f>
        <v>118.19852941176471</v>
      </c>
      <c r="F9" s="10">
        <v>7069</v>
      </c>
      <c r="G9" s="28">
        <f aca="true" t="shared" si="1" ref="G9:G29">+F9*100/C9</f>
        <v>118.1316844919786</v>
      </c>
      <c r="H9" s="10">
        <v>15327</v>
      </c>
      <c r="I9" s="28">
        <f aca="true" t="shared" si="2" ref="I9:I29">+H9*100/C9</f>
        <v>256.1330213903743</v>
      </c>
      <c r="J9" s="10">
        <v>7086</v>
      </c>
      <c r="K9" s="29">
        <f aca="true" t="shared" si="3" ref="K9:K29">+J9*100/C9</f>
        <v>118.41577540106952</v>
      </c>
      <c r="L9" s="10">
        <v>7403</v>
      </c>
      <c r="M9" s="30">
        <f aca="true" t="shared" si="4" ref="M9:M29">+L9*100/C9</f>
        <v>123.71323529411765</v>
      </c>
      <c r="N9" s="31">
        <v>6045</v>
      </c>
      <c r="O9" s="10">
        <v>6940</v>
      </c>
      <c r="P9" s="30">
        <f aca="true" t="shared" si="5" ref="P9:P29">+O9*100/N9</f>
        <v>114.80562448304384</v>
      </c>
    </row>
    <row r="10" spans="1:16" ht="20.25" customHeight="1">
      <c r="A10" s="11">
        <v>2</v>
      </c>
      <c r="B10" s="12" t="s">
        <v>7</v>
      </c>
      <c r="C10" s="13">
        <v>1402</v>
      </c>
      <c r="D10" s="14">
        <v>4814</v>
      </c>
      <c r="E10" s="32">
        <f t="shared" si="0"/>
        <v>343.3666191155492</v>
      </c>
      <c r="F10" s="14">
        <v>4821</v>
      </c>
      <c r="G10" s="32">
        <f t="shared" si="1"/>
        <v>343.86590584878746</v>
      </c>
      <c r="H10" s="14">
        <v>9461</v>
      </c>
      <c r="I10" s="32">
        <f t="shared" si="2"/>
        <v>674.8216833095578</v>
      </c>
      <c r="J10" s="14">
        <v>5117</v>
      </c>
      <c r="K10" s="33">
        <f t="shared" si="3"/>
        <v>364.97860199714694</v>
      </c>
      <c r="L10" s="14">
        <v>4856</v>
      </c>
      <c r="M10" s="34">
        <f t="shared" si="4"/>
        <v>346.3623395149786</v>
      </c>
      <c r="N10" s="35">
        <v>1348</v>
      </c>
      <c r="O10" s="14">
        <v>4064</v>
      </c>
      <c r="P10" s="34">
        <f t="shared" si="5"/>
        <v>301.48367952522256</v>
      </c>
    </row>
    <row r="11" spans="1:16" ht="20.25" customHeight="1">
      <c r="A11" s="11">
        <v>3</v>
      </c>
      <c r="B11" s="12" t="s">
        <v>8</v>
      </c>
      <c r="C11" s="13">
        <v>2017</v>
      </c>
      <c r="D11" s="14">
        <v>1406</v>
      </c>
      <c r="E11" s="32">
        <f t="shared" si="0"/>
        <v>69.70748636588993</v>
      </c>
      <c r="F11" s="14">
        <v>1361</v>
      </c>
      <c r="G11" s="32">
        <f t="shared" si="1"/>
        <v>67.47645017352504</v>
      </c>
      <c r="H11" s="14">
        <v>807</v>
      </c>
      <c r="I11" s="32">
        <f t="shared" si="2"/>
        <v>40.00991571641051</v>
      </c>
      <c r="J11" s="14">
        <v>1363</v>
      </c>
      <c r="K11" s="33">
        <f t="shared" si="3"/>
        <v>67.57560733763015</v>
      </c>
      <c r="L11" s="14">
        <v>1386</v>
      </c>
      <c r="M11" s="34">
        <f t="shared" si="4"/>
        <v>68.71591472483887</v>
      </c>
      <c r="N11" s="35">
        <v>1971</v>
      </c>
      <c r="O11" s="14">
        <v>1473</v>
      </c>
      <c r="P11" s="34">
        <f t="shared" si="5"/>
        <v>74.73363774733637</v>
      </c>
    </row>
    <row r="12" spans="1:16" ht="20.25" customHeight="1">
      <c r="A12" s="11">
        <v>4</v>
      </c>
      <c r="B12" s="12" t="s">
        <v>9</v>
      </c>
      <c r="C12" s="13">
        <v>8005</v>
      </c>
      <c r="D12" s="14">
        <v>6091</v>
      </c>
      <c r="E12" s="32">
        <f t="shared" si="0"/>
        <v>76.0899437851343</v>
      </c>
      <c r="F12" s="14">
        <v>6047</v>
      </c>
      <c r="G12" s="32">
        <f t="shared" si="1"/>
        <v>75.54028732042474</v>
      </c>
      <c r="H12" s="14">
        <v>11264</v>
      </c>
      <c r="I12" s="32">
        <f t="shared" si="2"/>
        <v>140.71205496564647</v>
      </c>
      <c r="J12" s="14">
        <v>6148</v>
      </c>
      <c r="K12" s="33">
        <f t="shared" si="3"/>
        <v>76.80199875078077</v>
      </c>
      <c r="L12" s="14">
        <v>6194</v>
      </c>
      <c r="M12" s="34">
        <f t="shared" si="4"/>
        <v>77.37663960024985</v>
      </c>
      <c r="N12" s="35">
        <v>7956</v>
      </c>
      <c r="O12" s="14">
        <v>6370</v>
      </c>
      <c r="P12" s="34">
        <f t="shared" si="5"/>
        <v>80.06535947712419</v>
      </c>
    </row>
    <row r="13" spans="1:16" ht="20.25" customHeight="1">
      <c r="A13" s="11">
        <v>5</v>
      </c>
      <c r="B13" s="12" t="s">
        <v>10</v>
      </c>
      <c r="C13" s="13">
        <v>6182</v>
      </c>
      <c r="D13" s="14">
        <v>4996</v>
      </c>
      <c r="E13" s="32">
        <f t="shared" si="0"/>
        <v>80.81527013911355</v>
      </c>
      <c r="F13" s="14">
        <v>5005</v>
      </c>
      <c r="G13" s="32">
        <f t="shared" si="1"/>
        <v>80.96085409252669</v>
      </c>
      <c r="H13" s="14">
        <v>3620</v>
      </c>
      <c r="I13" s="32">
        <f t="shared" si="2"/>
        <v>58.557101261727595</v>
      </c>
      <c r="J13" s="14">
        <v>5043</v>
      </c>
      <c r="K13" s="33">
        <f t="shared" si="3"/>
        <v>81.57554189582659</v>
      </c>
      <c r="L13" s="14">
        <v>5486</v>
      </c>
      <c r="M13" s="34">
        <f t="shared" si="4"/>
        <v>88.74150760271756</v>
      </c>
      <c r="N13" s="35">
        <v>6318</v>
      </c>
      <c r="O13" s="14">
        <v>5745</v>
      </c>
      <c r="P13" s="34">
        <f t="shared" si="5"/>
        <v>90.93067426400759</v>
      </c>
    </row>
    <row r="14" spans="1:16" ht="20.25" customHeight="1">
      <c r="A14" s="11">
        <v>6</v>
      </c>
      <c r="B14" s="12" t="s">
        <v>11</v>
      </c>
      <c r="C14" s="13">
        <v>3585</v>
      </c>
      <c r="D14" s="14">
        <v>4004</v>
      </c>
      <c r="E14" s="32">
        <f t="shared" si="0"/>
        <v>111.68758716875871</v>
      </c>
      <c r="F14" s="14">
        <v>3784</v>
      </c>
      <c r="G14" s="32">
        <f t="shared" si="1"/>
        <v>105.55090655509065</v>
      </c>
      <c r="H14" s="14">
        <v>4687</v>
      </c>
      <c r="I14" s="32">
        <f t="shared" si="2"/>
        <v>130.7391910739191</v>
      </c>
      <c r="J14" s="14">
        <v>3974</v>
      </c>
      <c r="K14" s="33">
        <f t="shared" si="3"/>
        <v>110.85076708507671</v>
      </c>
      <c r="L14" s="14">
        <v>3747</v>
      </c>
      <c r="M14" s="34">
        <f t="shared" si="4"/>
        <v>104.51882845188284</v>
      </c>
      <c r="N14" s="35">
        <v>3413</v>
      </c>
      <c r="O14" s="14">
        <v>4145</v>
      </c>
      <c r="P14" s="34">
        <f t="shared" si="5"/>
        <v>121.44740697333724</v>
      </c>
    </row>
    <row r="15" spans="1:16" ht="20.25" customHeight="1">
      <c r="A15" s="11">
        <v>7</v>
      </c>
      <c r="B15" s="12" t="s">
        <v>12</v>
      </c>
      <c r="C15" s="13">
        <v>9473</v>
      </c>
      <c r="D15" s="14">
        <v>8081</v>
      </c>
      <c r="E15" s="32">
        <f t="shared" si="0"/>
        <v>85.3056054048348</v>
      </c>
      <c r="F15" s="14">
        <v>8081</v>
      </c>
      <c r="G15" s="32">
        <f t="shared" si="1"/>
        <v>85.3056054048348</v>
      </c>
      <c r="H15" s="14">
        <v>4746</v>
      </c>
      <c r="I15" s="32">
        <f t="shared" si="2"/>
        <v>50.10028502058482</v>
      </c>
      <c r="J15" s="14">
        <v>8081</v>
      </c>
      <c r="K15" s="33">
        <f t="shared" si="3"/>
        <v>85.3056054048348</v>
      </c>
      <c r="L15" s="14">
        <v>8161</v>
      </c>
      <c r="M15" s="34">
        <f t="shared" si="4"/>
        <v>86.15011084133855</v>
      </c>
      <c r="N15" s="35">
        <v>9873</v>
      </c>
      <c r="O15" s="14">
        <v>7734</v>
      </c>
      <c r="P15" s="34">
        <f t="shared" si="5"/>
        <v>78.33485262838043</v>
      </c>
    </row>
    <row r="16" spans="1:16" ht="20.25" customHeight="1">
      <c r="A16" s="11">
        <v>8</v>
      </c>
      <c r="B16" s="12" t="s">
        <v>13</v>
      </c>
      <c r="C16" s="13">
        <v>16254</v>
      </c>
      <c r="D16" s="14">
        <v>15095</v>
      </c>
      <c r="E16" s="32">
        <f t="shared" si="0"/>
        <v>92.86944752061031</v>
      </c>
      <c r="F16" s="14">
        <v>15348</v>
      </c>
      <c r="G16" s="32">
        <f t="shared" si="1"/>
        <v>94.42598744924327</v>
      </c>
      <c r="H16" s="14">
        <v>12667</v>
      </c>
      <c r="I16" s="32">
        <f t="shared" si="2"/>
        <v>77.93158607112096</v>
      </c>
      <c r="J16" s="14">
        <v>15177</v>
      </c>
      <c r="K16" s="33">
        <f t="shared" si="3"/>
        <v>93.37393872277593</v>
      </c>
      <c r="L16" s="14">
        <v>15541</v>
      </c>
      <c r="M16" s="34">
        <f t="shared" si="4"/>
        <v>95.61338747385258</v>
      </c>
      <c r="N16" s="35">
        <v>17695</v>
      </c>
      <c r="O16" s="14">
        <v>15099</v>
      </c>
      <c r="P16" s="34">
        <f t="shared" si="5"/>
        <v>85.32918903645097</v>
      </c>
    </row>
    <row r="17" spans="1:16" ht="20.25" customHeight="1">
      <c r="A17" s="11">
        <v>9</v>
      </c>
      <c r="B17" s="12" t="s">
        <v>14</v>
      </c>
      <c r="C17" s="13">
        <v>4630</v>
      </c>
      <c r="D17" s="14">
        <v>6365</v>
      </c>
      <c r="E17" s="32">
        <f t="shared" si="0"/>
        <v>137.47300215982722</v>
      </c>
      <c r="F17" s="14">
        <v>6298</v>
      </c>
      <c r="G17" s="32">
        <f t="shared" si="1"/>
        <v>136.02591792656588</v>
      </c>
      <c r="H17" s="14">
        <v>2616</v>
      </c>
      <c r="I17" s="32">
        <f t="shared" si="2"/>
        <v>56.50107991360691</v>
      </c>
      <c r="J17" s="14">
        <v>6331</v>
      </c>
      <c r="K17" s="33">
        <f t="shared" si="3"/>
        <v>136.73866090712744</v>
      </c>
      <c r="L17" s="14">
        <v>6294</v>
      </c>
      <c r="M17" s="34">
        <f t="shared" si="4"/>
        <v>135.93952483801297</v>
      </c>
      <c r="N17" s="35">
        <v>4741</v>
      </c>
      <c r="O17" s="14">
        <v>7300</v>
      </c>
      <c r="P17" s="34">
        <f t="shared" si="5"/>
        <v>153.97595443999157</v>
      </c>
    </row>
    <row r="18" spans="1:16" ht="20.25" customHeight="1">
      <c r="A18" s="11">
        <v>10</v>
      </c>
      <c r="B18" s="12" t="s">
        <v>15</v>
      </c>
      <c r="C18" s="13">
        <v>12188</v>
      </c>
      <c r="D18" s="14">
        <v>8031</v>
      </c>
      <c r="E18" s="32">
        <f t="shared" si="0"/>
        <v>65.89268132589432</v>
      </c>
      <c r="F18" s="14">
        <v>7460</v>
      </c>
      <c r="G18" s="32">
        <f t="shared" si="1"/>
        <v>61.20774532326879</v>
      </c>
      <c r="H18" s="14">
        <v>6337</v>
      </c>
      <c r="I18" s="32">
        <f t="shared" si="2"/>
        <v>51.9937643583853</v>
      </c>
      <c r="J18" s="14">
        <v>7565</v>
      </c>
      <c r="K18" s="33">
        <f t="shared" si="3"/>
        <v>62.0692484410896</v>
      </c>
      <c r="L18" s="14">
        <v>7868</v>
      </c>
      <c r="M18" s="34">
        <f t="shared" si="4"/>
        <v>64.5553002953725</v>
      </c>
      <c r="N18" s="35">
        <v>12292</v>
      </c>
      <c r="O18" s="14">
        <v>8277</v>
      </c>
      <c r="P18" s="34">
        <f t="shared" si="5"/>
        <v>67.33647901073869</v>
      </c>
    </row>
    <row r="19" spans="1:16" ht="20.25" customHeight="1">
      <c r="A19" s="11">
        <v>11</v>
      </c>
      <c r="B19" s="12" t="s">
        <v>16</v>
      </c>
      <c r="C19" s="13">
        <v>13606</v>
      </c>
      <c r="D19" s="14">
        <v>8623</v>
      </c>
      <c r="E19" s="32">
        <f t="shared" si="0"/>
        <v>63.376451565485816</v>
      </c>
      <c r="F19" s="14">
        <v>8657</v>
      </c>
      <c r="G19" s="32">
        <f t="shared" si="1"/>
        <v>63.62634132000588</v>
      </c>
      <c r="H19" s="14">
        <v>4423</v>
      </c>
      <c r="I19" s="32">
        <f t="shared" si="2"/>
        <v>32.507717183595474</v>
      </c>
      <c r="J19" s="14">
        <v>8665</v>
      </c>
      <c r="K19" s="33">
        <f t="shared" si="3"/>
        <v>63.68513890930472</v>
      </c>
      <c r="L19" s="14">
        <v>8670</v>
      </c>
      <c r="M19" s="34">
        <f t="shared" si="4"/>
        <v>63.721887402616495</v>
      </c>
      <c r="N19" s="35">
        <v>14579</v>
      </c>
      <c r="O19" s="14">
        <v>8700</v>
      </c>
      <c r="P19" s="34">
        <f t="shared" si="5"/>
        <v>59.674874819946496</v>
      </c>
    </row>
    <row r="20" spans="1:16" ht="20.25" customHeight="1">
      <c r="A20" s="11">
        <v>12</v>
      </c>
      <c r="B20" s="12" t="s">
        <v>17</v>
      </c>
      <c r="C20" s="13">
        <v>2692</v>
      </c>
      <c r="D20" s="14">
        <v>1921</v>
      </c>
      <c r="E20" s="32">
        <f t="shared" si="0"/>
        <v>71.35958395245171</v>
      </c>
      <c r="F20" s="14">
        <v>1911</v>
      </c>
      <c r="G20" s="32">
        <f t="shared" si="1"/>
        <v>70.98811292719168</v>
      </c>
      <c r="H20" s="14">
        <v>290</v>
      </c>
      <c r="I20" s="32">
        <f t="shared" si="2"/>
        <v>10.772659732540863</v>
      </c>
      <c r="J20" s="14">
        <v>1890</v>
      </c>
      <c r="K20" s="33">
        <f t="shared" si="3"/>
        <v>70.20802377414562</v>
      </c>
      <c r="L20" s="14">
        <v>1884</v>
      </c>
      <c r="M20" s="34">
        <f t="shared" si="4"/>
        <v>69.98514115898959</v>
      </c>
      <c r="N20" s="35">
        <v>2777</v>
      </c>
      <c r="O20" s="14">
        <v>1845</v>
      </c>
      <c r="P20" s="34">
        <f t="shared" si="5"/>
        <v>66.43860280878646</v>
      </c>
    </row>
    <row r="21" spans="1:16" ht="20.25" customHeight="1">
      <c r="A21" s="11">
        <v>13</v>
      </c>
      <c r="B21" s="12" t="s">
        <v>18</v>
      </c>
      <c r="C21" s="13">
        <v>1359</v>
      </c>
      <c r="D21" s="14">
        <v>6778</v>
      </c>
      <c r="E21" s="32">
        <f t="shared" si="0"/>
        <v>498.74908020603385</v>
      </c>
      <c r="F21" s="14">
        <v>6271</v>
      </c>
      <c r="G21" s="32">
        <f t="shared" si="1"/>
        <v>461.4422369389257</v>
      </c>
      <c r="H21" s="14">
        <v>11410</v>
      </c>
      <c r="I21" s="32">
        <f t="shared" si="2"/>
        <v>839.587932303164</v>
      </c>
      <c r="J21" s="14">
        <v>6290</v>
      </c>
      <c r="K21" s="33">
        <f t="shared" si="3"/>
        <v>462.8403237674761</v>
      </c>
      <c r="L21" s="14">
        <v>6392</v>
      </c>
      <c r="M21" s="34">
        <f t="shared" si="4"/>
        <v>470.345842531273</v>
      </c>
      <c r="N21" s="35">
        <v>1377</v>
      </c>
      <c r="O21" s="14">
        <v>5291</v>
      </c>
      <c r="P21" s="34">
        <f t="shared" si="5"/>
        <v>384.241103848947</v>
      </c>
    </row>
    <row r="22" spans="1:16" ht="20.25" customHeight="1">
      <c r="A22" s="11">
        <v>14</v>
      </c>
      <c r="B22" s="12" t="s">
        <v>19</v>
      </c>
      <c r="C22" s="13">
        <v>1562</v>
      </c>
      <c r="D22" s="14">
        <v>1634</v>
      </c>
      <c r="E22" s="32">
        <f t="shared" si="0"/>
        <v>104.60947503201024</v>
      </c>
      <c r="F22" s="14">
        <v>1585</v>
      </c>
      <c r="G22" s="32">
        <f t="shared" si="1"/>
        <v>101.47247119078105</v>
      </c>
      <c r="H22" s="14">
        <v>8632</v>
      </c>
      <c r="I22" s="32">
        <f t="shared" si="2"/>
        <v>552.6248399487836</v>
      </c>
      <c r="J22" s="14">
        <v>1576</v>
      </c>
      <c r="K22" s="33">
        <f t="shared" si="3"/>
        <v>100.89628681177977</v>
      </c>
      <c r="L22" s="14">
        <v>1592</v>
      </c>
      <c r="M22" s="34">
        <f t="shared" si="4"/>
        <v>101.92061459667093</v>
      </c>
      <c r="N22" s="35">
        <v>1515</v>
      </c>
      <c r="O22" s="14">
        <v>1683</v>
      </c>
      <c r="P22" s="34">
        <f t="shared" si="5"/>
        <v>111.08910891089108</v>
      </c>
    </row>
    <row r="23" spans="1:16" ht="20.25" customHeight="1">
      <c r="A23" s="11">
        <v>15</v>
      </c>
      <c r="B23" s="12" t="s">
        <v>20</v>
      </c>
      <c r="C23" s="13">
        <v>1934</v>
      </c>
      <c r="D23" s="14">
        <v>3052</v>
      </c>
      <c r="E23" s="32">
        <f t="shared" si="0"/>
        <v>157.8076525336091</v>
      </c>
      <c r="F23" s="14">
        <v>3091</v>
      </c>
      <c r="G23" s="32">
        <f t="shared" si="1"/>
        <v>159.82419855222338</v>
      </c>
      <c r="H23" s="14">
        <v>2703</v>
      </c>
      <c r="I23" s="32">
        <f t="shared" si="2"/>
        <v>139.76215098241985</v>
      </c>
      <c r="J23" s="14">
        <v>3042</v>
      </c>
      <c r="K23" s="33">
        <f t="shared" si="3"/>
        <v>157.29058945191312</v>
      </c>
      <c r="L23" s="14">
        <v>3042</v>
      </c>
      <c r="M23" s="34">
        <f t="shared" si="4"/>
        <v>157.29058945191312</v>
      </c>
      <c r="N23" s="35">
        <v>1883</v>
      </c>
      <c r="O23" s="14">
        <v>3023</v>
      </c>
      <c r="P23" s="34">
        <f t="shared" si="5"/>
        <v>160.5416887944769</v>
      </c>
    </row>
    <row r="24" spans="1:16" ht="20.25" customHeight="1">
      <c r="A24" s="11">
        <v>16</v>
      </c>
      <c r="B24" s="12" t="s">
        <v>21</v>
      </c>
      <c r="C24" s="13">
        <v>3859</v>
      </c>
      <c r="D24" s="14">
        <v>4461</v>
      </c>
      <c r="E24" s="32">
        <f t="shared" si="0"/>
        <v>115.59989634620368</v>
      </c>
      <c r="F24" s="14">
        <v>4416</v>
      </c>
      <c r="G24" s="32">
        <f t="shared" si="1"/>
        <v>114.43379113760041</v>
      </c>
      <c r="H24" s="14">
        <v>4463</v>
      </c>
      <c r="I24" s="32">
        <f t="shared" si="2"/>
        <v>115.65172324436382</v>
      </c>
      <c r="J24" s="14">
        <v>4415</v>
      </c>
      <c r="K24" s="33">
        <f t="shared" si="3"/>
        <v>114.40787768852034</v>
      </c>
      <c r="L24" s="14">
        <v>4430</v>
      </c>
      <c r="M24" s="34">
        <f t="shared" si="4"/>
        <v>114.79657942472143</v>
      </c>
      <c r="N24" s="35">
        <v>3790</v>
      </c>
      <c r="O24" s="14">
        <v>4215</v>
      </c>
      <c r="P24" s="34">
        <f t="shared" si="5"/>
        <v>111.2137203166227</v>
      </c>
    </row>
    <row r="25" spans="1:16" ht="20.25" customHeight="1">
      <c r="A25" s="11">
        <v>17</v>
      </c>
      <c r="B25" s="12" t="s">
        <v>22</v>
      </c>
      <c r="C25" s="13">
        <v>267</v>
      </c>
      <c r="D25" s="14">
        <v>489</v>
      </c>
      <c r="E25" s="32">
        <f t="shared" si="0"/>
        <v>183.14606741573033</v>
      </c>
      <c r="F25" s="14">
        <v>439</v>
      </c>
      <c r="G25" s="32">
        <f t="shared" si="1"/>
        <v>164.41947565543072</v>
      </c>
      <c r="H25" s="14">
        <v>46</v>
      </c>
      <c r="I25" s="32">
        <f t="shared" si="2"/>
        <v>17.228464419475657</v>
      </c>
      <c r="J25" s="14">
        <v>430</v>
      </c>
      <c r="K25" s="33">
        <f t="shared" si="3"/>
        <v>161.04868913857678</v>
      </c>
      <c r="L25" s="14">
        <v>413</v>
      </c>
      <c r="M25" s="34">
        <f t="shared" si="4"/>
        <v>154.6816479400749</v>
      </c>
      <c r="N25" s="35">
        <v>278</v>
      </c>
      <c r="O25" s="14">
        <v>415</v>
      </c>
      <c r="P25" s="34">
        <f t="shared" si="5"/>
        <v>149.28057553956833</v>
      </c>
    </row>
    <row r="26" spans="1:16" ht="20.25" customHeight="1">
      <c r="A26" s="11">
        <v>18</v>
      </c>
      <c r="B26" s="12" t="s">
        <v>23</v>
      </c>
      <c r="C26" s="13">
        <v>6980</v>
      </c>
      <c r="D26" s="14">
        <v>5053</v>
      </c>
      <c r="E26" s="32">
        <f t="shared" si="0"/>
        <v>72.39255014326648</v>
      </c>
      <c r="F26" s="14">
        <v>5011</v>
      </c>
      <c r="G26" s="32">
        <f t="shared" si="1"/>
        <v>71.79083094555874</v>
      </c>
      <c r="H26" s="14">
        <v>7896</v>
      </c>
      <c r="I26" s="32">
        <f t="shared" si="2"/>
        <v>113.12320916905445</v>
      </c>
      <c r="J26" s="14">
        <v>4976</v>
      </c>
      <c r="K26" s="33">
        <f t="shared" si="3"/>
        <v>71.28939828080229</v>
      </c>
      <c r="L26" s="14">
        <v>5732</v>
      </c>
      <c r="M26" s="34">
        <f t="shared" si="4"/>
        <v>82.12034383954155</v>
      </c>
      <c r="N26" s="35">
        <v>6939</v>
      </c>
      <c r="O26" s="14">
        <v>5362</v>
      </c>
      <c r="P26" s="34">
        <f t="shared" si="5"/>
        <v>77.2733823317481</v>
      </c>
    </row>
    <row r="27" spans="1:16" ht="20.25" customHeight="1">
      <c r="A27" s="11">
        <v>19</v>
      </c>
      <c r="B27" s="12" t="s">
        <v>24</v>
      </c>
      <c r="C27" s="13">
        <v>12157</v>
      </c>
      <c r="D27" s="14">
        <v>9805</v>
      </c>
      <c r="E27" s="32">
        <f t="shared" si="0"/>
        <v>80.65312165830386</v>
      </c>
      <c r="F27" s="14">
        <v>9818</v>
      </c>
      <c r="G27" s="32">
        <f t="shared" si="1"/>
        <v>80.76005593485235</v>
      </c>
      <c r="H27" s="14">
        <v>8646</v>
      </c>
      <c r="I27" s="32">
        <f t="shared" si="2"/>
        <v>71.11951961832689</v>
      </c>
      <c r="J27" s="14">
        <v>9846</v>
      </c>
      <c r="K27" s="33">
        <f t="shared" si="3"/>
        <v>80.99037591511063</v>
      </c>
      <c r="L27" s="14">
        <v>10025</v>
      </c>
      <c r="M27" s="34">
        <f t="shared" si="4"/>
        <v>82.46277864604754</v>
      </c>
      <c r="N27" s="35">
        <v>12347</v>
      </c>
      <c r="O27" s="14">
        <v>10207</v>
      </c>
      <c r="P27" s="34">
        <f t="shared" si="5"/>
        <v>82.66785453956426</v>
      </c>
    </row>
    <row r="28" spans="1:16" ht="20.25" customHeight="1">
      <c r="A28" s="11">
        <v>20</v>
      </c>
      <c r="B28" s="12" t="s">
        <v>25</v>
      </c>
      <c r="C28" s="13">
        <v>99</v>
      </c>
      <c r="D28" s="15">
        <v>80</v>
      </c>
      <c r="E28" s="32">
        <f t="shared" si="0"/>
        <v>80.8080808080808</v>
      </c>
      <c r="F28" s="15">
        <v>83</v>
      </c>
      <c r="G28" s="32">
        <f t="shared" si="1"/>
        <v>83.83838383838383</v>
      </c>
      <c r="H28" s="15">
        <v>66</v>
      </c>
      <c r="I28" s="32">
        <f t="shared" si="2"/>
        <v>66.66666666666667</v>
      </c>
      <c r="J28" s="15">
        <v>65</v>
      </c>
      <c r="K28" s="33">
        <f t="shared" si="3"/>
        <v>65.65656565656566</v>
      </c>
      <c r="L28" s="15">
        <v>70</v>
      </c>
      <c r="M28" s="34">
        <f t="shared" si="4"/>
        <v>70.70707070707071</v>
      </c>
      <c r="N28" s="35">
        <v>119</v>
      </c>
      <c r="O28" s="15">
        <v>80</v>
      </c>
      <c r="P28" s="34">
        <f t="shared" si="5"/>
        <v>67.22689075630252</v>
      </c>
    </row>
    <row r="29" spans="1:16" s="19" customFormat="1" ht="18" customHeight="1">
      <c r="A29" s="16"/>
      <c r="B29" s="17" t="s">
        <v>26</v>
      </c>
      <c r="C29" s="18">
        <f>SUM(C9:C28)</f>
        <v>114235</v>
      </c>
      <c r="D29" s="36">
        <f>SUM(D9:D28)</f>
        <v>107852</v>
      </c>
      <c r="E29" s="37">
        <f t="shared" si="0"/>
        <v>94.41239550050335</v>
      </c>
      <c r="F29" s="38">
        <f>SUM(F9:F28)</f>
        <v>106556</v>
      </c>
      <c r="G29" s="37">
        <f t="shared" si="1"/>
        <v>93.27789206460366</v>
      </c>
      <c r="H29" s="38">
        <f>SUM(H9:H28)</f>
        <v>120107</v>
      </c>
      <c r="I29" s="37">
        <f t="shared" si="2"/>
        <v>105.14028099969362</v>
      </c>
      <c r="J29" s="38">
        <f>SUM(J9:J28)</f>
        <v>107080</v>
      </c>
      <c r="K29" s="37">
        <f t="shared" si="3"/>
        <v>93.73659561430385</v>
      </c>
      <c r="L29" s="38">
        <f>SUM(L9:L28)</f>
        <v>109186</v>
      </c>
      <c r="M29" s="37">
        <f t="shared" si="4"/>
        <v>95.58016369764083</v>
      </c>
      <c r="N29" s="39">
        <f>SUM(N9:N28)</f>
        <v>117256</v>
      </c>
      <c r="O29" s="36">
        <f>SUM(O9:O28)</f>
        <v>107968</v>
      </c>
      <c r="P29" s="37">
        <f t="shared" si="5"/>
        <v>92.07887016442655</v>
      </c>
    </row>
    <row r="30" ht="12" customHeight="1">
      <c r="A30" s="20" t="s">
        <v>40</v>
      </c>
    </row>
    <row r="31" spans="1:2" ht="12" customHeight="1">
      <c r="A31" s="21" t="s">
        <v>41</v>
      </c>
      <c r="B31" s="22"/>
    </row>
    <row r="32" ht="12" customHeight="1">
      <c r="A32" s="21" t="s">
        <v>42</v>
      </c>
    </row>
    <row r="33" ht="18" customHeight="1">
      <c r="D33" s="40"/>
    </row>
    <row r="34" ht="18" customHeight="1">
      <c r="D34" s="40"/>
    </row>
  </sheetData>
  <sheetProtection/>
  <mergeCells count="9">
    <mergeCell ref="A6:B8"/>
    <mergeCell ref="C6:C8"/>
    <mergeCell ref="N6:N8"/>
    <mergeCell ref="O6:P7"/>
    <mergeCell ref="D7:E7"/>
    <mergeCell ref="F7:G7"/>
    <mergeCell ref="H7:I7"/>
    <mergeCell ref="J7:K7"/>
    <mergeCell ref="L7:M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34"/>
  <sheetViews>
    <sheetView showGridLines="0" zoomScalePageLayoutView="0" workbookViewId="0" topLeftCell="A1">
      <pane xSplit="3" ySplit="8" topLeftCell="D24" activePane="bottomRight" state="frozen"/>
      <selection pane="topLeft" activeCell="J8" sqref="J8:J27"/>
      <selection pane="topRight" activeCell="J8" sqref="J8:J27"/>
      <selection pane="bottomLeft" activeCell="J8" sqref="J8:J27"/>
      <selection pane="bottomRight" activeCell="J8" sqref="J8:J27"/>
    </sheetView>
  </sheetViews>
  <sheetFormatPr defaultColWidth="11.421875" defaultRowHeight="18" customHeight="1"/>
  <cols>
    <col min="1" max="1" width="3.00390625" style="3" customWidth="1"/>
    <col min="2" max="2" width="17.7109375" style="3" customWidth="1"/>
    <col min="3" max="18" width="10.57421875" style="3" customWidth="1"/>
    <col min="19" max="16384" width="11.421875" style="3" customWidth="1"/>
  </cols>
  <sheetData>
    <row r="1" spans="1:1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1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6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8" customHeight="1">
      <c r="A6" s="130" t="s">
        <v>3</v>
      </c>
      <c r="B6" s="131"/>
      <c r="C6" s="141" t="s">
        <v>4</v>
      </c>
      <c r="D6" s="23" t="s">
        <v>30</v>
      </c>
      <c r="E6" s="24"/>
      <c r="F6" s="25"/>
      <c r="G6" s="24"/>
      <c r="H6" s="24"/>
      <c r="I6" s="24"/>
      <c r="J6" s="24"/>
      <c r="K6" s="24"/>
      <c r="L6" s="23"/>
      <c r="M6" s="26"/>
      <c r="N6" s="144" t="s">
        <v>31</v>
      </c>
      <c r="O6" s="151" t="s">
        <v>49</v>
      </c>
      <c r="P6" s="152"/>
      <c r="Q6" s="152"/>
      <c r="R6" s="153"/>
    </row>
    <row r="7" spans="1:18" ht="18" customHeight="1">
      <c r="A7" s="132"/>
      <c r="B7" s="133"/>
      <c r="C7" s="142"/>
      <c r="D7" s="149" t="s">
        <v>33</v>
      </c>
      <c r="E7" s="150"/>
      <c r="F7" s="149" t="s">
        <v>34</v>
      </c>
      <c r="G7" s="150"/>
      <c r="H7" s="149" t="s">
        <v>35</v>
      </c>
      <c r="I7" s="150"/>
      <c r="J7" s="149" t="s">
        <v>36</v>
      </c>
      <c r="K7" s="150"/>
      <c r="L7" s="149" t="s">
        <v>37</v>
      </c>
      <c r="M7" s="150"/>
      <c r="N7" s="142"/>
      <c r="O7" s="149" t="s">
        <v>50</v>
      </c>
      <c r="P7" s="150"/>
      <c r="Q7" s="149" t="s">
        <v>51</v>
      </c>
      <c r="R7" s="150"/>
    </row>
    <row r="8" spans="1:18" ht="18" customHeight="1">
      <c r="A8" s="134"/>
      <c r="B8" s="135"/>
      <c r="C8" s="143"/>
      <c r="D8" s="27" t="s">
        <v>38</v>
      </c>
      <c r="E8" s="27" t="s">
        <v>39</v>
      </c>
      <c r="F8" s="27" t="s">
        <v>38</v>
      </c>
      <c r="G8" s="27" t="s">
        <v>39</v>
      </c>
      <c r="H8" s="27" t="s">
        <v>38</v>
      </c>
      <c r="I8" s="27" t="s">
        <v>39</v>
      </c>
      <c r="J8" s="27" t="s">
        <v>38</v>
      </c>
      <c r="K8" s="27" t="s">
        <v>39</v>
      </c>
      <c r="L8" s="27" t="s">
        <v>38</v>
      </c>
      <c r="M8" s="27" t="s">
        <v>39</v>
      </c>
      <c r="N8" s="143"/>
      <c r="O8" s="27" t="s">
        <v>38</v>
      </c>
      <c r="P8" s="27" t="s">
        <v>39</v>
      </c>
      <c r="Q8" s="27" t="s">
        <v>38</v>
      </c>
      <c r="R8" s="27" t="s">
        <v>39</v>
      </c>
    </row>
    <row r="9" spans="1:18" ht="20.25" customHeight="1">
      <c r="A9" s="7">
        <v>1</v>
      </c>
      <c r="B9" s="8" t="s">
        <v>6</v>
      </c>
      <c r="C9" s="9">
        <v>6717.85060326783</v>
      </c>
      <c r="D9" s="10">
        <v>8089</v>
      </c>
      <c r="E9" s="28">
        <f aca="true" t="shared" si="0" ref="E9:E29">+D9*100/C9</f>
        <v>120.41053720464085</v>
      </c>
      <c r="F9" s="10">
        <v>8034</v>
      </c>
      <c r="G9" s="28">
        <f aca="true" t="shared" si="1" ref="G9:G29">+F9*100/C9</f>
        <v>119.59182295735995</v>
      </c>
      <c r="H9" s="10">
        <v>12282</v>
      </c>
      <c r="I9" s="28">
        <f aca="true" t="shared" si="2" ref="I9:I29">+H9*100/C9</f>
        <v>182.8263342746197</v>
      </c>
      <c r="J9" s="10">
        <v>7944</v>
      </c>
      <c r="K9" s="29">
        <f aca="true" t="shared" si="3" ref="K9:K29">+J9*100/C9</f>
        <v>118.25210873453665</v>
      </c>
      <c r="L9" s="10">
        <v>8064</v>
      </c>
      <c r="M9" s="30">
        <f aca="true" t="shared" si="4" ref="M9:M29">+L9*100/C9</f>
        <v>120.03839436496771</v>
      </c>
      <c r="N9" s="31">
        <v>6776.4374904635115</v>
      </c>
      <c r="O9" s="10">
        <v>7740</v>
      </c>
      <c r="P9" s="30">
        <f aca="true" t="shared" si="5" ref="P9:P29">+O9*100/N9</f>
        <v>114.2193078722044</v>
      </c>
      <c r="Q9" s="10">
        <v>5877</v>
      </c>
      <c r="R9" s="29">
        <f aca="true" t="shared" si="6" ref="R9:R29">+Q9*100/N9</f>
        <v>86.72698609366218</v>
      </c>
    </row>
    <row r="10" spans="1:18" ht="20.25" customHeight="1">
      <c r="A10" s="11">
        <v>2</v>
      </c>
      <c r="B10" s="12" t="s">
        <v>7</v>
      </c>
      <c r="C10" s="13">
        <v>4581.518992552583</v>
      </c>
      <c r="D10" s="14">
        <v>4790</v>
      </c>
      <c r="E10" s="32">
        <f t="shared" si="0"/>
        <v>104.5504778608647</v>
      </c>
      <c r="F10" s="14">
        <v>4835</v>
      </c>
      <c r="G10" s="32">
        <f t="shared" si="1"/>
        <v>105.53268485538223</v>
      </c>
      <c r="H10" s="14">
        <v>10650</v>
      </c>
      <c r="I10" s="32">
        <f t="shared" si="2"/>
        <v>232.45565536914597</v>
      </c>
      <c r="J10" s="14">
        <v>4799</v>
      </c>
      <c r="K10" s="33">
        <f t="shared" si="3"/>
        <v>104.74691925976822</v>
      </c>
      <c r="L10" s="14">
        <v>4822</v>
      </c>
      <c r="M10" s="34">
        <f t="shared" si="4"/>
        <v>105.24893616807717</v>
      </c>
      <c r="N10" s="35">
        <v>5066.345196050953</v>
      </c>
      <c r="O10" s="14">
        <v>4767</v>
      </c>
      <c r="P10" s="34">
        <f t="shared" si="5"/>
        <v>94.09149624695367</v>
      </c>
      <c r="Q10" s="14">
        <v>3069</v>
      </c>
      <c r="R10" s="33">
        <f t="shared" si="6"/>
        <v>60.576211869498806</v>
      </c>
    </row>
    <row r="11" spans="1:18" ht="20.25" customHeight="1">
      <c r="A11" s="11">
        <v>3</v>
      </c>
      <c r="B11" s="12" t="s">
        <v>8</v>
      </c>
      <c r="C11" s="13">
        <v>1366.0090032045402</v>
      </c>
      <c r="D11" s="14">
        <v>1414</v>
      </c>
      <c r="E11" s="32">
        <f t="shared" si="0"/>
        <v>103.51322697602117</v>
      </c>
      <c r="F11" s="14">
        <v>1414</v>
      </c>
      <c r="G11" s="32">
        <f t="shared" si="1"/>
        <v>103.51322697602117</v>
      </c>
      <c r="H11" s="14">
        <v>631</v>
      </c>
      <c r="I11" s="32">
        <f t="shared" si="2"/>
        <v>46.19296055294863</v>
      </c>
      <c r="J11" s="14">
        <v>1417</v>
      </c>
      <c r="K11" s="33">
        <f t="shared" si="3"/>
        <v>103.73284485503677</v>
      </c>
      <c r="L11" s="14">
        <v>1418</v>
      </c>
      <c r="M11" s="34">
        <f t="shared" si="4"/>
        <v>103.80605081470864</v>
      </c>
      <c r="N11" s="35">
        <v>2014.643140886723</v>
      </c>
      <c r="O11" s="14">
        <v>1456</v>
      </c>
      <c r="P11" s="34">
        <f t="shared" si="5"/>
        <v>72.27086377983338</v>
      </c>
      <c r="Q11" s="14">
        <v>1390</v>
      </c>
      <c r="R11" s="33">
        <f t="shared" si="6"/>
        <v>68.994849350253</v>
      </c>
    </row>
    <row r="12" spans="1:18" ht="20.25" customHeight="1">
      <c r="A12" s="11">
        <v>4</v>
      </c>
      <c r="B12" s="12" t="s">
        <v>9</v>
      </c>
      <c r="C12" s="13">
        <v>6612.054729100166</v>
      </c>
      <c r="D12" s="14">
        <v>5697</v>
      </c>
      <c r="E12" s="32">
        <f t="shared" si="0"/>
        <v>86.1608113273331</v>
      </c>
      <c r="F12" s="14">
        <v>5692</v>
      </c>
      <c r="G12" s="32">
        <f t="shared" si="1"/>
        <v>86.0851918685589</v>
      </c>
      <c r="H12" s="14">
        <v>13222</v>
      </c>
      <c r="I12" s="32">
        <f t="shared" si="2"/>
        <v>199.96809678251682</v>
      </c>
      <c r="J12" s="14">
        <v>5688</v>
      </c>
      <c r="K12" s="33">
        <f t="shared" si="3"/>
        <v>86.02469630153954</v>
      </c>
      <c r="L12" s="14">
        <v>5692</v>
      </c>
      <c r="M12" s="34">
        <f t="shared" si="4"/>
        <v>86.0851918685589</v>
      </c>
      <c r="N12" s="35">
        <v>6377.774397398357</v>
      </c>
      <c r="O12" s="14">
        <v>5947</v>
      </c>
      <c r="P12" s="34">
        <f t="shared" si="5"/>
        <v>93.24569402181928</v>
      </c>
      <c r="Q12" s="14">
        <v>5019</v>
      </c>
      <c r="R12" s="33">
        <f t="shared" si="6"/>
        <v>78.69516366159591</v>
      </c>
    </row>
    <row r="13" spans="1:18" ht="20.25" customHeight="1">
      <c r="A13" s="11">
        <v>5</v>
      </c>
      <c r="B13" s="12" t="s">
        <v>10</v>
      </c>
      <c r="C13" s="13">
        <v>4756.378875280166</v>
      </c>
      <c r="D13" s="14">
        <v>4991</v>
      </c>
      <c r="E13" s="32">
        <f t="shared" si="0"/>
        <v>104.93276778137265</v>
      </c>
      <c r="F13" s="14">
        <v>5025</v>
      </c>
      <c r="G13" s="32">
        <f t="shared" si="1"/>
        <v>105.64759729541124</v>
      </c>
      <c r="H13" s="14">
        <v>2329</v>
      </c>
      <c r="I13" s="32">
        <f t="shared" si="2"/>
        <v>48.96582171164434</v>
      </c>
      <c r="J13" s="14">
        <v>5039</v>
      </c>
      <c r="K13" s="33">
        <f t="shared" si="3"/>
        <v>105.94193886001537</v>
      </c>
      <c r="L13" s="14">
        <v>5070</v>
      </c>
      <c r="M13" s="34">
        <f t="shared" si="4"/>
        <v>106.59369518163881</v>
      </c>
      <c r="N13" s="35">
        <v>5609.601351975918</v>
      </c>
      <c r="O13" s="14">
        <v>5507</v>
      </c>
      <c r="P13" s="34">
        <f t="shared" si="5"/>
        <v>98.17096892384737</v>
      </c>
      <c r="Q13" s="14">
        <v>4504</v>
      </c>
      <c r="R13" s="33">
        <f t="shared" si="6"/>
        <v>80.29091048356791</v>
      </c>
    </row>
    <row r="14" spans="1:18" ht="20.25" customHeight="1">
      <c r="A14" s="11">
        <v>6</v>
      </c>
      <c r="B14" s="12" t="s">
        <v>11</v>
      </c>
      <c r="C14" s="13">
        <v>4327.9481434041</v>
      </c>
      <c r="D14" s="14">
        <v>3439</v>
      </c>
      <c r="E14" s="32">
        <f t="shared" si="0"/>
        <v>79.46028663123242</v>
      </c>
      <c r="F14" s="14">
        <v>3450</v>
      </c>
      <c r="G14" s="32">
        <f t="shared" si="1"/>
        <v>79.71444864139339</v>
      </c>
      <c r="H14" s="14">
        <v>5273</v>
      </c>
      <c r="I14" s="32">
        <f t="shared" si="2"/>
        <v>121.8360254162514</v>
      </c>
      <c r="J14" s="14">
        <v>3461</v>
      </c>
      <c r="K14" s="33">
        <f t="shared" si="3"/>
        <v>79.96861065155436</v>
      </c>
      <c r="L14" s="14">
        <v>3450</v>
      </c>
      <c r="M14" s="34">
        <f t="shared" si="4"/>
        <v>79.71444864139339</v>
      </c>
      <c r="N14" s="35">
        <v>4235.01975186267</v>
      </c>
      <c r="O14" s="14">
        <v>3633</v>
      </c>
      <c r="P14" s="34">
        <f t="shared" si="5"/>
        <v>85.78472387058204</v>
      </c>
      <c r="Q14" s="14">
        <v>3560</v>
      </c>
      <c r="R14" s="33">
        <f t="shared" si="6"/>
        <v>84.06100109531297</v>
      </c>
    </row>
    <row r="15" spans="1:18" ht="20.25" customHeight="1">
      <c r="A15" s="11">
        <v>7</v>
      </c>
      <c r="B15" s="12" t="s">
        <v>12</v>
      </c>
      <c r="C15" s="13">
        <v>7679.5799582695345</v>
      </c>
      <c r="D15" s="14">
        <v>6432</v>
      </c>
      <c r="E15" s="32">
        <f t="shared" si="0"/>
        <v>83.75458078373005</v>
      </c>
      <c r="F15" s="14">
        <v>6431</v>
      </c>
      <c r="G15" s="32">
        <f t="shared" si="1"/>
        <v>83.7415592382102</v>
      </c>
      <c r="H15" s="14">
        <v>4899</v>
      </c>
      <c r="I15" s="32">
        <f t="shared" si="2"/>
        <v>63.79255150178693</v>
      </c>
      <c r="J15" s="14">
        <v>6431</v>
      </c>
      <c r="K15" s="33">
        <f t="shared" si="3"/>
        <v>83.7415592382102</v>
      </c>
      <c r="L15" s="14">
        <v>6431</v>
      </c>
      <c r="M15" s="34">
        <f t="shared" si="4"/>
        <v>83.7415592382102</v>
      </c>
      <c r="N15" s="35">
        <v>7471.90204606507</v>
      </c>
      <c r="O15" s="14">
        <v>7228</v>
      </c>
      <c r="P15" s="34">
        <f t="shared" si="5"/>
        <v>96.73574352873756</v>
      </c>
      <c r="Q15" s="14">
        <v>5537</v>
      </c>
      <c r="R15" s="33">
        <f t="shared" si="6"/>
        <v>74.10429052554231</v>
      </c>
    </row>
    <row r="16" spans="1:18" ht="20.25" customHeight="1">
      <c r="A16" s="11">
        <v>8</v>
      </c>
      <c r="B16" s="12" t="s">
        <v>13</v>
      </c>
      <c r="C16" s="13">
        <v>14585.595000559437</v>
      </c>
      <c r="D16" s="14">
        <v>13645</v>
      </c>
      <c r="E16" s="32">
        <f t="shared" si="0"/>
        <v>93.55120582654763</v>
      </c>
      <c r="F16" s="14">
        <v>13670</v>
      </c>
      <c r="G16" s="32">
        <f t="shared" si="1"/>
        <v>93.72260781596967</v>
      </c>
      <c r="H16" s="14">
        <v>12150</v>
      </c>
      <c r="I16" s="32">
        <f t="shared" si="2"/>
        <v>83.30136685910983</v>
      </c>
      <c r="J16" s="14">
        <v>13673</v>
      </c>
      <c r="K16" s="33">
        <f t="shared" si="3"/>
        <v>93.74317605470031</v>
      </c>
      <c r="L16" s="14">
        <v>13702</v>
      </c>
      <c r="M16" s="34">
        <f t="shared" si="4"/>
        <v>93.94200236242988</v>
      </c>
      <c r="N16" s="35">
        <v>14633.092932724287</v>
      </c>
      <c r="O16" s="14">
        <v>13891</v>
      </c>
      <c r="P16" s="34">
        <f t="shared" si="5"/>
        <v>94.92866657694267</v>
      </c>
      <c r="Q16" s="14">
        <v>11686</v>
      </c>
      <c r="R16" s="33">
        <f t="shared" si="6"/>
        <v>79.86008189605874</v>
      </c>
    </row>
    <row r="17" spans="1:18" ht="20.25" customHeight="1">
      <c r="A17" s="11">
        <v>9</v>
      </c>
      <c r="B17" s="12" t="s">
        <v>14</v>
      </c>
      <c r="C17" s="13">
        <v>8200.465455054702</v>
      </c>
      <c r="D17" s="14">
        <v>6222</v>
      </c>
      <c r="E17" s="32">
        <f t="shared" si="0"/>
        <v>75.87374197357065</v>
      </c>
      <c r="F17" s="14">
        <v>6219</v>
      </c>
      <c r="G17" s="32">
        <f t="shared" si="1"/>
        <v>75.83715868428733</v>
      </c>
      <c r="H17" s="14">
        <v>2342</v>
      </c>
      <c r="I17" s="32">
        <f t="shared" si="2"/>
        <v>28.559354500498625</v>
      </c>
      <c r="J17" s="14">
        <v>6224</v>
      </c>
      <c r="K17" s="33">
        <f t="shared" si="3"/>
        <v>75.89813083309284</v>
      </c>
      <c r="L17" s="14">
        <v>6225</v>
      </c>
      <c r="M17" s="34">
        <f t="shared" si="4"/>
        <v>75.91032526285395</v>
      </c>
      <c r="N17" s="35">
        <v>7780.8135445647185</v>
      </c>
      <c r="O17" s="14">
        <v>6329</v>
      </c>
      <c r="P17" s="34">
        <f t="shared" si="5"/>
        <v>81.34110866107463</v>
      </c>
      <c r="Q17" s="14">
        <v>6193</v>
      </c>
      <c r="R17" s="33">
        <f t="shared" si="6"/>
        <v>79.59321945615977</v>
      </c>
    </row>
    <row r="18" spans="1:18" ht="20.25" customHeight="1">
      <c r="A18" s="11">
        <v>10</v>
      </c>
      <c r="B18" s="12" t="s">
        <v>15</v>
      </c>
      <c r="C18" s="13">
        <v>7806.717655247691</v>
      </c>
      <c r="D18" s="14">
        <v>8110</v>
      </c>
      <c r="E18" s="32">
        <f t="shared" si="0"/>
        <v>103.88488937535024</v>
      </c>
      <c r="F18" s="14">
        <v>7973</v>
      </c>
      <c r="G18" s="32">
        <f t="shared" si="1"/>
        <v>102.12999050427466</v>
      </c>
      <c r="H18" s="14">
        <v>7406</v>
      </c>
      <c r="I18" s="32">
        <f t="shared" si="2"/>
        <v>94.86701488456768</v>
      </c>
      <c r="J18" s="14">
        <v>7874</v>
      </c>
      <c r="K18" s="33">
        <f t="shared" si="3"/>
        <v>100.86185190400836</v>
      </c>
      <c r="L18" s="14">
        <v>8089</v>
      </c>
      <c r="M18" s="34">
        <f t="shared" si="4"/>
        <v>103.61589027832406</v>
      </c>
      <c r="N18" s="35">
        <v>7961.534957556324</v>
      </c>
      <c r="O18" s="14">
        <v>8004</v>
      </c>
      <c r="P18" s="34">
        <f t="shared" si="5"/>
        <v>100.53337757944996</v>
      </c>
      <c r="Q18" s="14">
        <v>7747</v>
      </c>
      <c r="R18" s="33">
        <f t="shared" si="6"/>
        <v>97.3053568350823</v>
      </c>
    </row>
    <row r="19" spans="1:18" ht="20.25" customHeight="1">
      <c r="A19" s="11">
        <v>11</v>
      </c>
      <c r="B19" s="12" t="s">
        <v>16</v>
      </c>
      <c r="C19" s="13">
        <v>8226.967417242837</v>
      </c>
      <c r="D19" s="14">
        <v>7781</v>
      </c>
      <c r="E19" s="32">
        <f t="shared" si="0"/>
        <v>94.57920039517676</v>
      </c>
      <c r="F19" s="14">
        <v>7781</v>
      </c>
      <c r="G19" s="32">
        <f t="shared" si="1"/>
        <v>94.57920039517676</v>
      </c>
      <c r="H19" s="14">
        <v>5170</v>
      </c>
      <c r="I19" s="32">
        <f t="shared" si="2"/>
        <v>62.842111045246604</v>
      </c>
      <c r="J19" s="14">
        <v>7781</v>
      </c>
      <c r="K19" s="33">
        <f t="shared" si="3"/>
        <v>94.57920039517676</v>
      </c>
      <c r="L19" s="14">
        <v>7782</v>
      </c>
      <c r="M19" s="34">
        <f t="shared" si="4"/>
        <v>94.59135554238087</v>
      </c>
      <c r="N19" s="35">
        <v>8494.957660955699</v>
      </c>
      <c r="O19" s="14">
        <v>8097</v>
      </c>
      <c r="P19" s="34">
        <f t="shared" si="5"/>
        <v>95.31536616380349</v>
      </c>
      <c r="Q19" s="14">
        <v>7314</v>
      </c>
      <c r="R19" s="33">
        <f t="shared" si="6"/>
        <v>86.09813364481397</v>
      </c>
    </row>
    <row r="20" spans="1:18" ht="20.25" customHeight="1">
      <c r="A20" s="11">
        <v>12</v>
      </c>
      <c r="B20" s="12" t="s">
        <v>17</v>
      </c>
      <c r="C20" s="13">
        <v>3895.5648485704196</v>
      </c>
      <c r="D20" s="14">
        <v>1624</v>
      </c>
      <c r="E20" s="32">
        <f t="shared" si="0"/>
        <v>41.68843449226547</v>
      </c>
      <c r="F20" s="14">
        <v>1613</v>
      </c>
      <c r="G20" s="32">
        <f t="shared" si="1"/>
        <v>41.40606209114791</v>
      </c>
      <c r="H20" s="14">
        <v>77</v>
      </c>
      <c r="I20" s="32">
        <f t="shared" si="2"/>
        <v>1.9766068078229317</v>
      </c>
      <c r="J20" s="14">
        <v>1629</v>
      </c>
      <c r="K20" s="33">
        <f t="shared" si="3"/>
        <v>41.816785583682545</v>
      </c>
      <c r="L20" s="14">
        <v>1635</v>
      </c>
      <c r="M20" s="34">
        <f t="shared" si="4"/>
        <v>41.970806893383035</v>
      </c>
      <c r="N20" s="35">
        <v>3433.924505121043</v>
      </c>
      <c r="O20" s="14">
        <v>1720</v>
      </c>
      <c r="P20" s="34">
        <f t="shared" si="5"/>
        <v>50.0884628487012</v>
      </c>
      <c r="Q20" s="14">
        <v>1323</v>
      </c>
      <c r="R20" s="33">
        <f t="shared" si="6"/>
        <v>38.52734671443703</v>
      </c>
    </row>
    <row r="21" spans="1:18" ht="20.25" customHeight="1">
      <c r="A21" s="11">
        <v>13</v>
      </c>
      <c r="B21" s="12" t="s">
        <v>18</v>
      </c>
      <c r="C21" s="13">
        <v>8600.711115676246</v>
      </c>
      <c r="D21" s="14">
        <v>8445</v>
      </c>
      <c r="E21" s="32">
        <f t="shared" si="0"/>
        <v>98.18955533348358</v>
      </c>
      <c r="F21" s="14">
        <v>8478</v>
      </c>
      <c r="G21" s="32">
        <f t="shared" si="1"/>
        <v>98.57324453727338</v>
      </c>
      <c r="H21" s="14">
        <v>13567</v>
      </c>
      <c r="I21" s="32">
        <f t="shared" si="2"/>
        <v>157.74277053989007</v>
      </c>
      <c r="J21" s="14">
        <v>8303</v>
      </c>
      <c r="K21" s="33">
        <f t="shared" si="3"/>
        <v>96.53852906263045</v>
      </c>
      <c r="L21" s="14">
        <v>8320</v>
      </c>
      <c r="M21" s="34">
        <f t="shared" si="4"/>
        <v>96.73618713731005</v>
      </c>
      <c r="N21" s="35">
        <v>8431.754779321933</v>
      </c>
      <c r="O21" s="14">
        <v>7319</v>
      </c>
      <c r="P21" s="34">
        <f t="shared" si="5"/>
        <v>86.80280904218353</v>
      </c>
      <c r="Q21" s="14">
        <v>6102</v>
      </c>
      <c r="R21" s="33">
        <f t="shared" si="6"/>
        <v>72.3692773296084</v>
      </c>
    </row>
    <row r="22" spans="1:18" ht="20.25" customHeight="1">
      <c r="A22" s="11">
        <v>14</v>
      </c>
      <c r="B22" s="12" t="s">
        <v>19</v>
      </c>
      <c r="C22" s="13">
        <v>3877.583691246038</v>
      </c>
      <c r="D22" s="14">
        <v>1523</v>
      </c>
      <c r="E22" s="32">
        <f t="shared" si="0"/>
        <v>39.277037486986984</v>
      </c>
      <c r="F22" s="14">
        <v>1524</v>
      </c>
      <c r="G22" s="32">
        <f t="shared" si="1"/>
        <v>39.30282674338028</v>
      </c>
      <c r="H22" s="14">
        <v>9775</v>
      </c>
      <c r="I22" s="32">
        <f t="shared" si="2"/>
        <v>252.08998124445026</v>
      </c>
      <c r="J22" s="14">
        <v>1532</v>
      </c>
      <c r="K22" s="33">
        <f t="shared" si="3"/>
        <v>39.50914079452663</v>
      </c>
      <c r="L22" s="14">
        <v>1500</v>
      </c>
      <c r="M22" s="34">
        <f t="shared" si="4"/>
        <v>38.683884589941215</v>
      </c>
      <c r="N22" s="35">
        <v>3229.7391124052388</v>
      </c>
      <c r="O22" s="14">
        <v>1521</v>
      </c>
      <c r="P22" s="34">
        <f t="shared" si="5"/>
        <v>47.09358703797245</v>
      </c>
      <c r="Q22" s="14">
        <v>1370</v>
      </c>
      <c r="R22" s="33">
        <f t="shared" si="6"/>
        <v>42.41828681263791</v>
      </c>
    </row>
    <row r="23" spans="1:18" ht="20.25" customHeight="1">
      <c r="A23" s="11">
        <v>15</v>
      </c>
      <c r="B23" s="12" t="s">
        <v>20</v>
      </c>
      <c r="C23" s="13">
        <v>2911.889771413078</v>
      </c>
      <c r="D23" s="14">
        <v>3141</v>
      </c>
      <c r="E23" s="32">
        <f t="shared" si="0"/>
        <v>107.86809414409048</v>
      </c>
      <c r="F23" s="14">
        <v>3122</v>
      </c>
      <c r="G23" s="32">
        <f t="shared" si="1"/>
        <v>107.21559691749458</v>
      </c>
      <c r="H23" s="14">
        <v>1514</v>
      </c>
      <c r="I23" s="32">
        <f t="shared" si="2"/>
        <v>51.9937263719048</v>
      </c>
      <c r="J23" s="14">
        <v>3122</v>
      </c>
      <c r="K23" s="33">
        <f t="shared" si="3"/>
        <v>107.21559691749458</v>
      </c>
      <c r="L23" s="14">
        <v>3126</v>
      </c>
      <c r="M23" s="34">
        <f t="shared" si="4"/>
        <v>107.35296475467266</v>
      </c>
      <c r="N23" s="35">
        <v>2639.2954663865808</v>
      </c>
      <c r="O23" s="14">
        <v>2848</v>
      </c>
      <c r="P23" s="34">
        <f t="shared" si="5"/>
        <v>107.90758504576047</v>
      </c>
      <c r="Q23" s="14">
        <v>2055</v>
      </c>
      <c r="R23" s="33">
        <f t="shared" si="6"/>
        <v>77.8616879455891</v>
      </c>
    </row>
    <row r="24" spans="1:18" ht="20.25" customHeight="1">
      <c r="A24" s="11">
        <v>16</v>
      </c>
      <c r="B24" s="12" t="s">
        <v>21</v>
      </c>
      <c r="C24" s="13">
        <v>4196.63718546198</v>
      </c>
      <c r="D24" s="14">
        <v>4668</v>
      </c>
      <c r="E24" s="32">
        <f t="shared" si="0"/>
        <v>111.2319172162635</v>
      </c>
      <c r="F24" s="14">
        <v>4670</v>
      </c>
      <c r="G24" s="32">
        <f t="shared" si="1"/>
        <v>111.27957442158323</v>
      </c>
      <c r="H24" s="14">
        <v>5333</v>
      </c>
      <c r="I24" s="32">
        <f t="shared" si="2"/>
        <v>127.07793798507566</v>
      </c>
      <c r="J24" s="14">
        <v>4671</v>
      </c>
      <c r="K24" s="33">
        <f t="shared" si="3"/>
        <v>111.3034030242431</v>
      </c>
      <c r="L24" s="14">
        <v>4697</v>
      </c>
      <c r="M24" s="34">
        <f t="shared" si="4"/>
        <v>111.92294669339967</v>
      </c>
      <c r="N24" s="35">
        <v>4115.660521945779</v>
      </c>
      <c r="O24" s="14">
        <v>4572</v>
      </c>
      <c r="P24" s="34">
        <f t="shared" si="5"/>
        <v>111.08787946967199</v>
      </c>
      <c r="Q24" s="14">
        <v>4032</v>
      </c>
      <c r="R24" s="33">
        <f t="shared" si="6"/>
        <v>97.96726378427766</v>
      </c>
    </row>
    <row r="25" spans="1:18" ht="20.25" customHeight="1">
      <c r="A25" s="11">
        <v>17</v>
      </c>
      <c r="B25" s="12" t="s">
        <v>22</v>
      </c>
      <c r="C25" s="13">
        <v>1024.268771740826</v>
      </c>
      <c r="D25" s="14">
        <v>334</v>
      </c>
      <c r="E25" s="32">
        <f t="shared" si="0"/>
        <v>32.60862863487876</v>
      </c>
      <c r="F25" s="14">
        <v>330</v>
      </c>
      <c r="G25" s="32">
        <f t="shared" si="1"/>
        <v>32.21810613625746</v>
      </c>
      <c r="H25" s="14">
        <v>32</v>
      </c>
      <c r="I25" s="32">
        <f t="shared" si="2"/>
        <v>3.1241799889704205</v>
      </c>
      <c r="J25" s="14">
        <v>331</v>
      </c>
      <c r="K25" s="33">
        <f t="shared" si="3"/>
        <v>32.31573676091279</v>
      </c>
      <c r="L25" s="14">
        <v>334</v>
      </c>
      <c r="M25" s="34">
        <f t="shared" si="4"/>
        <v>32.60862863487876</v>
      </c>
      <c r="N25" s="35">
        <v>825.2647775528026</v>
      </c>
      <c r="O25" s="14">
        <v>351</v>
      </c>
      <c r="P25" s="34">
        <f t="shared" si="5"/>
        <v>42.53180428235859</v>
      </c>
      <c r="Q25" s="14">
        <v>186</v>
      </c>
      <c r="R25" s="33">
        <f t="shared" si="6"/>
        <v>22.538221072702843</v>
      </c>
    </row>
    <row r="26" spans="1:18" ht="20.25" customHeight="1">
      <c r="A26" s="11">
        <v>18</v>
      </c>
      <c r="B26" s="12" t="s">
        <v>23</v>
      </c>
      <c r="C26" s="13">
        <v>5880.026211006583</v>
      </c>
      <c r="D26" s="14">
        <v>5308</v>
      </c>
      <c r="E26" s="32">
        <f t="shared" si="0"/>
        <v>90.27170644348777</v>
      </c>
      <c r="F26" s="14">
        <v>5290</v>
      </c>
      <c r="G26" s="32">
        <f t="shared" si="1"/>
        <v>89.96558535909011</v>
      </c>
      <c r="H26" s="14">
        <v>6587</v>
      </c>
      <c r="I26" s="32">
        <f t="shared" si="2"/>
        <v>112.02331016263263</v>
      </c>
      <c r="J26" s="14">
        <v>5290</v>
      </c>
      <c r="K26" s="33">
        <f t="shared" si="3"/>
        <v>89.96558535909011</v>
      </c>
      <c r="L26" s="14">
        <v>5290</v>
      </c>
      <c r="M26" s="34">
        <f t="shared" si="4"/>
        <v>89.96558535909011</v>
      </c>
      <c r="N26" s="35">
        <v>7495.042246188828</v>
      </c>
      <c r="O26" s="14">
        <v>5417</v>
      </c>
      <c r="P26" s="34">
        <f t="shared" si="5"/>
        <v>72.27444251904654</v>
      </c>
      <c r="Q26" s="14">
        <v>4149</v>
      </c>
      <c r="R26" s="33">
        <f t="shared" si="6"/>
        <v>55.35659258104562</v>
      </c>
    </row>
    <row r="27" spans="1:18" ht="20.25" customHeight="1">
      <c r="A27" s="11">
        <v>19</v>
      </c>
      <c r="B27" s="12" t="s">
        <v>24</v>
      </c>
      <c r="C27" s="13">
        <v>9233</v>
      </c>
      <c r="D27" s="14">
        <v>10148</v>
      </c>
      <c r="E27" s="32">
        <f t="shared" si="0"/>
        <v>109.91010505794434</v>
      </c>
      <c r="F27" s="14">
        <v>10151</v>
      </c>
      <c r="G27" s="32">
        <f t="shared" si="1"/>
        <v>109.9425972056753</v>
      </c>
      <c r="H27" s="14">
        <v>7688</v>
      </c>
      <c r="I27" s="32">
        <f t="shared" si="2"/>
        <v>83.26654391855301</v>
      </c>
      <c r="J27" s="14">
        <v>10148</v>
      </c>
      <c r="K27" s="33">
        <f t="shared" si="3"/>
        <v>109.91010505794434</v>
      </c>
      <c r="L27" s="14">
        <v>10157</v>
      </c>
      <c r="M27" s="34">
        <f t="shared" si="4"/>
        <v>110.00758150113722</v>
      </c>
      <c r="N27" s="35">
        <v>9938</v>
      </c>
      <c r="O27" s="14">
        <v>10362</v>
      </c>
      <c r="P27" s="34">
        <f t="shared" si="5"/>
        <v>104.26645200241498</v>
      </c>
      <c r="Q27" s="14">
        <v>8441</v>
      </c>
      <c r="R27" s="33">
        <f t="shared" si="6"/>
        <v>84.93660696317167</v>
      </c>
    </row>
    <row r="28" spans="1:18" ht="20.25" customHeight="1">
      <c r="A28" s="11">
        <v>20</v>
      </c>
      <c r="B28" s="12" t="s">
        <v>25</v>
      </c>
      <c r="C28" s="13">
        <v>60</v>
      </c>
      <c r="D28" s="15">
        <v>64</v>
      </c>
      <c r="E28" s="32">
        <f t="shared" si="0"/>
        <v>106.66666666666667</v>
      </c>
      <c r="F28" s="15">
        <v>63</v>
      </c>
      <c r="G28" s="32">
        <f t="shared" si="1"/>
        <v>105</v>
      </c>
      <c r="H28" s="15">
        <v>19</v>
      </c>
      <c r="I28" s="32">
        <f t="shared" si="2"/>
        <v>31.666666666666668</v>
      </c>
      <c r="J28" s="15">
        <v>63</v>
      </c>
      <c r="K28" s="33">
        <f t="shared" si="3"/>
        <v>105</v>
      </c>
      <c r="L28" s="15">
        <v>63</v>
      </c>
      <c r="M28" s="34">
        <f t="shared" si="4"/>
        <v>105</v>
      </c>
      <c r="N28" s="35">
        <v>60</v>
      </c>
      <c r="O28" s="15">
        <v>73</v>
      </c>
      <c r="P28" s="34">
        <f t="shared" si="5"/>
        <v>121.66666666666667</v>
      </c>
      <c r="Q28" s="15">
        <v>51</v>
      </c>
      <c r="R28" s="33">
        <f t="shared" si="6"/>
        <v>85</v>
      </c>
    </row>
    <row r="29" spans="1:18" s="19" customFormat="1" ht="18" customHeight="1">
      <c r="A29" s="16"/>
      <c r="B29" s="17" t="s">
        <v>26</v>
      </c>
      <c r="C29" s="18">
        <f>SUM(C9:C28)</f>
        <v>114540.76742829873</v>
      </c>
      <c r="D29" s="36">
        <f>SUM(D9:D28)</f>
        <v>105865</v>
      </c>
      <c r="E29" s="37">
        <f t="shared" si="0"/>
        <v>92.42560738583346</v>
      </c>
      <c r="F29" s="38">
        <f>SUM(F9:F28)</f>
        <v>105765</v>
      </c>
      <c r="G29" s="37">
        <f t="shared" si="1"/>
        <v>92.33830222606788</v>
      </c>
      <c r="H29" s="38">
        <f>SUM(H9:H28)</f>
        <v>120946</v>
      </c>
      <c r="I29" s="37">
        <f t="shared" si="2"/>
        <v>105.5920985300809</v>
      </c>
      <c r="J29" s="38">
        <f>SUM(J9:J28)</f>
        <v>105420</v>
      </c>
      <c r="K29" s="37">
        <f t="shared" si="3"/>
        <v>92.03709942487663</v>
      </c>
      <c r="L29" s="38">
        <f>SUM(L9:L28)</f>
        <v>105867</v>
      </c>
      <c r="M29" s="37">
        <f t="shared" si="4"/>
        <v>92.42735348902877</v>
      </c>
      <c r="N29" s="39">
        <f>SUM(N9:N28)</f>
        <v>116590.80387942643</v>
      </c>
      <c r="O29" s="36">
        <f>SUM(O9:O28)</f>
        <v>106782</v>
      </c>
      <c r="P29" s="37">
        <f t="shared" si="5"/>
        <v>91.58698323276825</v>
      </c>
      <c r="Q29" s="36">
        <f>SUM(Q9:Q28)</f>
        <v>89605</v>
      </c>
      <c r="R29" s="37">
        <f t="shared" si="6"/>
        <v>76.85426038632166</v>
      </c>
    </row>
    <row r="30" ht="12" customHeight="1">
      <c r="A30" s="20" t="s">
        <v>40</v>
      </c>
    </row>
    <row r="31" spans="1:2" ht="12" customHeight="1">
      <c r="A31" s="21" t="s">
        <v>41</v>
      </c>
      <c r="B31" s="22"/>
    </row>
    <row r="32" ht="12" customHeight="1">
      <c r="A32" s="21" t="s">
        <v>42</v>
      </c>
    </row>
    <row r="33" ht="18" customHeight="1">
      <c r="D33" s="40"/>
    </row>
    <row r="34" ht="18" customHeight="1">
      <c r="D34" s="40"/>
    </row>
  </sheetData>
  <sheetProtection/>
  <mergeCells count="11">
    <mergeCell ref="H7:I7"/>
    <mergeCell ref="J7:K7"/>
    <mergeCell ref="L7:M7"/>
    <mergeCell ref="O7:P7"/>
    <mergeCell ref="Q7:R7"/>
    <mergeCell ref="A6:B8"/>
    <mergeCell ref="C6:C8"/>
    <mergeCell ref="N6:N8"/>
    <mergeCell ref="O6:R6"/>
    <mergeCell ref="D7:E7"/>
    <mergeCell ref="F7:G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34"/>
  <sheetViews>
    <sheetView showGridLines="0" zoomScalePageLayoutView="0" workbookViewId="0" topLeftCell="A1">
      <pane xSplit="3" ySplit="8" topLeftCell="D21" activePane="bottomRight" state="frozen"/>
      <selection pane="topLeft" activeCell="J8" sqref="J8:J27"/>
      <selection pane="topRight" activeCell="J8" sqref="J8:J27"/>
      <selection pane="bottomLeft" activeCell="J8" sqref="J8:J27"/>
      <selection pane="bottomRight" activeCell="J29" sqref="J29"/>
    </sheetView>
  </sheetViews>
  <sheetFormatPr defaultColWidth="11.421875" defaultRowHeight="18" customHeight="1"/>
  <cols>
    <col min="1" max="1" width="3.00390625" style="3" customWidth="1"/>
    <col min="2" max="2" width="17.7109375" style="3" customWidth="1"/>
    <col min="3" max="18" width="10.57421875" style="3" customWidth="1"/>
    <col min="19" max="16384" width="11.421875" style="3" customWidth="1"/>
  </cols>
  <sheetData>
    <row r="1" spans="1:1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1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>
      <c r="A4" s="1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6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8" customHeight="1">
      <c r="A6" s="130" t="s">
        <v>3</v>
      </c>
      <c r="B6" s="131"/>
      <c r="C6" s="141" t="s">
        <v>4</v>
      </c>
      <c r="D6" s="23" t="s">
        <v>30</v>
      </c>
      <c r="E6" s="24"/>
      <c r="F6" s="25"/>
      <c r="G6" s="24"/>
      <c r="H6" s="24"/>
      <c r="I6" s="24"/>
      <c r="J6" s="24"/>
      <c r="K6" s="24"/>
      <c r="L6" s="23"/>
      <c r="M6" s="26"/>
      <c r="N6" s="144" t="s">
        <v>31</v>
      </c>
      <c r="O6" s="151" t="s">
        <v>49</v>
      </c>
      <c r="P6" s="152"/>
      <c r="Q6" s="152"/>
      <c r="R6" s="153"/>
    </row>
    <row r="7" spans="1:18" ht="18" customHeight="1">
      <c r="A7" s="132"/>
      <c r="B7" s="133"/>
      <c r="C7" s="142"/>
      <c r="D7" s="149" t="s">
        <v>33</v>
      </c>
      <c r="E7" s="150"/>
      <c r="F7" s="149" t="s">
        <v>34</v>
      </c>
      <c r="G7" s="150"/>
      <c r="H7" s="149" t="s">
        <v>35</v>
      </c>
      <c r="I7" s="150"/>
      <c r="J7" s="149" t="s">
        <v>36</v>
      </c>
      <c r="K7" s="150"/>
      <c r="L7" s="149" t="s">
        <v>37</v>
      </c>
      <c r="M7" s="150"/>
      <c r="N7" s="142"/>
      <c r="O7" s="149" t="s">
        <v>50</v>
      </c>
      <c r="P7" s="150"/>
      <c r="Q7" s="149" t="s">
        <v>51</v>
      </c>
      <c r="R7" s="150"/>
    </row>
    <row r="8" spans="1:18" ht="18" customHeight="1">
      <c r="A8" s="134"/>
      <c r="B8" s="135"/>
      <c r="C8" s="143"/>
      <c r="D8" s="27" t="s">
        <v>38</v>
      </c>
      <c r="E8" s="27" t="s">
        <v>39</v>
      </c>
      <c r="F8" s="27" t="s">
        <v>38</v>
      </c>
      <c r="G8" s="27" t="s">
        <v>39</v>
      </c>
      <c r="H8" s="27" t="s">
        <v>38</v>
      </c>
      <c r="I8" s="27" t="s">
        <v>39</v>
      </c>
      <c r="J8" s="27" t="s">
        <v>38</v>
      </c>
      <c r="K8" s="27" t="s">
        <v>39</v>
      </c>
      <c r="L8" s="27" t="s">
        <v>38</v>
      </c>
      <c r="M8" s="27" t="s">
        <v>39</v>
      </c>
      <c r="N8" s="143"/>
      <c r="O8" s="27" t="s">
        <v>38</v>
      </c>
      <c r="P8" s="27" t="s">
        <v>39</v>
      </c>
      <c r="Q8" s="27" t="s">
        <v>38</v>
      </c>
      <c r="R8" s="27" t="s">
        <v>39</v>
      </c>
    </row>
    <row r="9" spans="1:18" ht="20.25" customHeight="1">
      <c r="A9" s="7">
        <v>1</v>
      </c>
      <c r="B9" s="8" t="s">
        <v>6</v>
      </c>
      <c r="C9" s="9">
        <v>7986.556266764823</v>
      </c>
      <c r="D9" s="10">
        <v>8372</v>
      </c>
      <c r="E9" s="28">
        <f aca="true" t="shared" si="0" ref="E9:E29">+D9*100/C9</f>
        <v>104.8261568611137</v>
      </c>
      <c r="F9" s="10">
        <v>8393</v>
      </c>
      <c r="G9" s="28">
        <f aca="true" t="shared" si="1" ref="G9:G29">+F9*100/C9</f>
        <v>105.08909872614994</v>
      </c>
      <c r="H9" s="10">
        <v>13517</v>
      </c>
      <c r="I9" s="28">
        <f aca="true" t="shared" si="2" ref="I9:I28">+H9*100/C9</f>
        <v>169.2469137949921</v>
      </c>
      <c r="J9" s="10">
        <v>8394</v>
      </c>
      <c r="K9" s="29">
        <f aca="true" t="shared" si="3" ref="K9:K29">+J9*100/C9</f>
        <v>105.10161976734214</v>
      </c>
      <c r="L9" s="10">
        <v>8413</v>
      </c>
      <c r="M9" s="30">
        <f aca="true" t="shared" si="4" ref="M9:M29">+L9*100/C9</f>
        <v>105.33951954999398</v>
      </c>
      <c r="N9" s="31">
        <v>7599.217572066965</v>
      </c>
      <c r="O9" s="10">
        <v>8515</v>
      </c>
      <c r="P9" s="30">
        <f aca="true" t="shared" si="5" ref="P9:P28">+O9*100/N9</f>
        <v>112.0510094525948</v>
      </c>
      <c r="Q9" s="10">
        <v>6410</v>
      </c>
      <c r="R9" s="29">
        <f aca="true" t="shared" si="6" ref="R9:R29">+Q9*100/N9</f>
        <v>84.3507892649598</v>
      </c>
    </row>
    <row r="10" spans="1:18" ht="20.25" customHeight="1">
      <c r="A10" s="11">
        <v>2</v>
      </c>
      <c r="B10" s="12" t="s">
        <v>7</v>
      </c>
      <c r="C10" s="13">
        <v>4806.447541673876</v>
      </c>
      <c r="D10" s="14">
        <v>5759</v>
      </c>
      <c r="E10" s="32">
        <f t="shared" si="0"/>
        <v>119.81822229551248</v>
      </c>
      <c r="F10" s="14">
        <v>5563</v>
      </c>
      <c r="G10" s="32">
        <f t="shared" si="1"/>
        <v>115.74036649243548</v>
      </c>
      <c r="H10" s="14">
        <v>11844</v>
      </c>
      <c r="I10" s="32">
        <f t="shared" si="2"/>
        <v>246.41900067165304</v>
      </c>
      <c r="J10" s="14">
        <v>5562</v>
      </c>
      <c r="K10" s="33">
        <f t="shared" si="3"/>
        <v>115.71956110568509</v>
      </c>
      <c r="L10" s="14">
        <v>5573</v>
      </c>
      <c r="M10" s="34">
        <f t="shared" si="4"/>
        <v>115.94842035993942</v>
      </c>
      <c r="N10" s="35">
        <v>5059.38353322958</v>
      </c>
      <c r="O10" s="14">
        <v>5442</v>
      </c>
      <c r="P10" s="34">
        <f t="shared" si="5"/>
        <v>107.56251160358626</v>
      </c>
      <c r="Q10" s="14">
        <v>3559</v>
      </c>
      <c r="R10" s="33">
        <f t="shared" si="6"/>
        <v>70.34453855148172</v>
      </c>
    </row>
    <row r="11" spans="1:18" ht="20.25" customHeight="1">
      <c r="A11" s="11">
        <v>3</v>
      </c>
      <c r="B11" s="12" t="s">
        <v>8</v>
      </c>
      <c r="C11" s="13">
        <v>1424.5862087663388</v>
      </c>
      <c r="D11" s="14">
        <v>1321</v>
      </c>
      <c r="E11" s="32">
        <f t="shared" si="0"/>
        <v>92.72868092299993</v>
      </c>
      <c r="F11" s="14">
        <v>1321</v>
      </c>
      <c r="G11" s="32">
        <f t="shared" si="1"/>
        <v>92.72868092299993</v>
      </c>
      <c r="H11" s="14">
        <v>523</v>
      </c>
      <c r="I11" s="32">
        <f t="shared" si="2"/>
        <v>36.712414930150615</v>
      </c>
      <c r="J11" s="14">
        <v>1321</v>
      </c>
      <c r="K11" s="33">
        <f t="shared" si="3"/>
        <v>92.72868092299993</v>
      </c>
      <c r="L11" s="14">
        <v>1320</v>
      </c>
      <c r="M11" s="34">
        <f t="shared" si="4"/>
        <v>92.65848510095375</v>
      </c>
      <c r="N11" s="35">
        <v>2011.8748205868787</v>
      </c>
      <c r="O11" s="14">
        <v>1457</v>
      </c>
      <c r="P11" s="34">
        <f t="shared" si="5"/>
        <v>72.42001267131432</v>
      </c>
      <c r="Q11" s="14">
        <v>1301</v>
      </c>
      <c r="R11" s="33">
        <f t="shared" si="6"/>
        <v>64.66605112242961</v>
      </c>
    </row>
    <row r="12" spans="1:18" ht="20.25" customHeight="1">
      <c r="A12" s="11">
        <v>4</v>
      </c>
      <c r="B12" s="12" t="s">
        <v>9</v>
      </c>
      <c r="C12" s="13">
        <v>6895.592896230655</v>
      </c>
      <c r="D12" s="14">
        <v>5885</v>
      </c>
      <c r="E12" s="32">
        <f t="shared" si="0"/>
        <v>85.34436543109909</v>
      </c>
      <c r="F12" s="14">
        <v>5887</v>
      </c>
      <c r="G12" s="32">
        <f t="shared" si="1"/>
        <v>85.37336946353108</v>
      </c>
      <c r="H12" s="14">
        <v>12370</v>
      </c>
      <c r="I12" s="32">
        <f t="shared" si="2"/>
        <v>179.38994059179197</v>
      </c>
      <c r="J12" s="14">
        <v>5893</v>
      </c>
      <c r="K12" s="33">
        <f t="shared" si="3"/>
        <v>85.460381560827</v>
      </c>
      <c r="L12" s="14">
        <v>5885</v>
      </c>
      <c r="M12" s="34">
        <f t="shared" si="4"/>
        <v>85.34436543109909</v>
      </c>
      <c r="N12" s="35">
        <v>6369.010700258241</v>
      </c>
      <c r="O12" s="14">
        <v>6097</v>
      </c>
      <c r="P12" s="34">
        <f t="shared" si="5"/>
        <v>95.72915303396788</v>
      </c>
      <c r="Q12" s="14">
        <v>5081</v>
      </c>
      <c r="R12" s="33">
        <f t="shared" si="6"/>
        <v>79.77691103257187</v>
      </c>
    </row>
    <row r="13" spans="1:18" ht="20.25" customHeight="1">
      <c r="A13" s="11">
        <v>5</v>
      </c>
      <c r="B13" s="12" t="s">
        <v>10</v>
      </c>
      <c r="C13" s="13">
        <v>4995.325521594876</v>
      </c>
      <c r="D13" s="14">
        <v>5086</v>
      </c>
      <c r="E13" s="32">
        <f t="shared" si="0"/>
        <v>101.8151865781947</v>
      </c>
      <c r="F13" s="14">
        <v>5086</v>
      </c>
      <c r="G13" s="32">
        <f t="shared" si="1"/>
        <v>101.8151865781947</v>
      </c>
      <c r="H13" s="14">
        <v>1415</v>
      </c>
      <c r="I13" s="32">
        <f t="shared" si="2"/>
        <v>28.326482305966476</v>
      </c>
      <c r="J13" s="14">
        <v>5087</v>
      </c>
      <c r="K13" s="33">
        <f t="shared" si="3"/>
        <v>101.83520529360527</v>
      </c>
      <c r="L13" s="14">
        <v>5083</v>
      </c>
      <c r="M13" s="34">
        <f t="shared" si="4"/>
        <v>101.75513043196297</v>
      </c>
      <c r="N13" s="35">
        <v>5601.89320109721</v>
      </c>
      <c r="O13" s="14">
        <v>5617</v>
      </c>
      <c r="P13" s="34">
        <f t="shared" si="5"/>
        <v>100.26967309729916</v>
      </c>
      <c r="Q13" s="14">
        <v>4539</v>
      </c>
      <c r="R13" s="33">
        <f t="shared" si="6"/>
        <v>81.02617877668521</v>
      </c>
    </row>
    <row r="14" spans="1:18" ht="20.25" customHeight="1">
      <c r="A14" s="11">
        <v>6</v>
      </c>
      <c r="B14" s="12" t="s">
        <v>11</v>
      </c>
      <c r="C14" s="13">
        <v>4513.539239408776</v>
      </c>
      <c r="D14" s="14">
        <v>3494</v>
      </c>
      <c r="E14" s="32">
        <f t="shared" si="0"/>
        <v>77.41153482156668</v>
      </c>
      <c r="F14" s="14">
        <v>3490</v>
      </c>
      <c r="G14" s="32">
        <f t="shared" si="1"/>
        <v>77.32291257220025</v>
      </c>
      <c r="H14" s="14">
        <v>5095</v>
      </c>
      <c r="I14" s="32">
        <f t="shared" si="2"/>
        <v>112.88259013047573</v>
      </c>
      <c r="J14" s="14">
        <v>3490</v>
      </c>
      <c r="K14" s="33">
        <f t="shared" si="3"/>
        <v>77.32291257220025</v>
      </c>
      <c r="L14" s="14">
        <v>3490</v>
      </c>
      <c r="M14" s="34">
        <f t="shared" si="4"/>
        <v>77.32291257220025</v>
      </c>
      <c r="N14" s="35">
        <v>4229.200412987518</v>
      </c>
      <c r="O14" s="14">
        <v>3602</v>
      </c>
      <c r="P14" s="34">
        <f t="shared" si="5"/>
        <v>85.16976374395882</v>
      </c>
      <c r="Q14" s="14">
        <v>3630</v>
      </c>
      <c r="R14" s="33">
        <f t="shared" si="6"/>
        <v>85.83182742658816</v>
      </c>
    </row>
    <row r="15" spans="1:18" ht="20.25" customHeight="1">
      <c r="A15" s="11">
        <v>7</v>
      </c>
      <c r="B15" s="12" t="s">
        <v>12</v>
      </c>
      <c r="C15" s="13">
        <v>8008.895748127812</v>
      </c>
      <c r="D15" s="14">
        <v>6851</v>
      </c>
      <c r="E15" s="32">
        <f t="shared" si="0"/>
        <v>85.54237956713963</v>
      </c>
      <c r="F15" s="14">
        <v>6855</v>
      </c>
      <c r="G15" s="32">
        <f t="shared" si="1"/>
        <v>85.59232403046886</v>
      </c>
      <c r="H15" s="14">
        <v>4366</v>
      </c>
      <c r="I15" s="32">
        <f t="shared" si="2"/>
        <v>54.514381723855145</v>
      </c>
      <c r="J15" s="14">
        <v>6855</v>
      </c>
      <c r="K15" s="33">
        <f t="shared" si="3"/>
        <v>85.59232403046886</v>
      </c>
      <c r="L15" s="14">
        <v>6855</v>
      </c>
      <c r="M15" s="34">
        <f t="shared" si="4"/>
        <v>85.59232403046886</v>
      </c>
      <c r="N15" s="35">
        <v>7461.634908579141</v>
      </c>
      <c r="O15" s="14">
        <v>7427</v>
      </c>
      <c r="P15" s="34">
        <f t="shared" si="5"/>
        <v>99.53582681270939</v>
      </c>
      <c r="Q15" s="14">
        <v>7212</v>
      </c>
      <c r="R15" s="33">
        <f t="shared" si="6"/>
        <v>96.65442075848392</v>
      </c>
    </row>
    <row r="16" spans="1:18" ht="20.25" customHeight="1">
      <c r="A16" s="11">
        <v>8</v>
      </c>
      <c r="B16" s="12" t="s">
        <v>13</v>
      </c>
      <c r="C16" s="13">
        <v>15211.054565309449</v>
      </c>
      <c r="D16" s="14">
        <v>13782</v>
      </c>
      <c r="E16" s="32">
        <f t="shared" si="0"/>
        <v>90.60515785296982</v>
      </c>
      <c r="F16" s="14">
        <v>13774</v>
      </c>
      <c r="G16" s="32">
        <f t="shared" si="1"/>
        <v>90.55256452378512</v>
      </c>
      <c r="H16" s="14">
        <v>11586</v>
      </c>
      <c r="I16" s="32">
        <f t="shared" si="2"/>
        <v>76.16828899176524</v>
      </c>
      <c r="J16" s="14">
        <v>13776</v>
      </c>
      <c r="K16" s="33">
        <f t="shared" si="3"/>
        <v>90.56571285608129</v>
      </c>
      <c r="L16" s="14">
        <v>13774</v>
      </c>
      <c r="M16" s="34">
        <f t="shared" si="4"/>
        <v>90.55256452378512</v>
      </c>
      <c r="N16" s="35">
        <v>14612.98560582701</v>
      </c>
      <c r="O16" s="14">
        <v>13637</v>
      </c>
      <c r="P16" s="34">
        <f t="shared" si="5"/>
        <v>93.32110745775435</v>
      </c>
      <c r="Q16" s="14">
        <v>11806</v>
      </c>
      <c r="R16" s="33">
        <f t="shared" si="6"/>
        <v>80.79115602011058</v>
      </c>
    </row>
    <row r="17" spans="1:18" ht="20.25" customHeight="1">
      <c r="A17" s="11">
        <v>9</v>
      </c>
      <c r="B17" s="12" t="s">
        <v>14</v>
      </c>
      <c r="C17" s="13">
        <v>8552.117859640823</v>
      </c>
      <c r="D17" s="14">
        <v>5568</v>
      </c>
      <c r="E17" s="32">
        <f t="shared" si="0"/>
        <v>65.10667990529598</v>
      </c>
      <c r="F17" s="14">
        <v>5604</v>
      </c>
      <c r="G17" s="32">
        <f t="shared" si="1"/>
        <v>65.52762826675263</v>
      </c>
      <c r="H17" s="14">
        <v>2017</v>
      </c>
      <c r="I17" s="32">
        <f t="shared" si="2"/>
        <v>23.584801251613143</v>
      </c>
      <c r="J17" s="14">
        <v>5601</v>
      </c>
      <c r="K17" s="33">
        <f t="shared" si="3"/>
        <v>65.49254923663125</v>
      </c>
      <c r="L17" s="14">
        <v>5601</v>
      </c>
      <c r="M17" s="34">
        <f t="shared" si="4"/>
        <v>65.49254923663125</v>
      </c>
      <c r="N17" s="35">
        <v>7770.121931917508</v>
      </c>
      <c r="O17" s="14">
        <v>6138</v>
      </c>
      <c r="P17" s="34">
        <f t="shared" si="5"/>
        <v>78.99489935655703</v>
      </c>
      <c r="Q17" s="14">
        <v>6097</v>
      </c>
      <c r="R17" s="33">
        <f t="shared" si="6"/>
        <v>78.4672371093073</v>
      </c>
    </row>
    <row r="18" spans="1:18" ht="20.25" customHeight="1">
      <c r="A18" s="11">
        <v>10</v>
      </c>
      <c r="B18" s="12" t="s">
        <v>15</v>
      </c>
      <c r="C18" s="13">
        <v>8141.485364524561</v>
      </c>
      <c r="D18" s="14">
        <v>7618</v>
      </c>
      <c r="E18" s="32">
        <f t="shared" si="0"/>
        <v>93.57014916706012</v>
      </c>
      <c r="F18" s="14">
        <v>7585</v>
      </c>
      <c r="G18" s="32">
        <f t="shared" si="1"/>
        <v>93.16481772540706</v>
      </c>
      <c r="H18" s="14">
        <v>6776</v>
      </c>
      <c r="I18" s="32">
        <f t="shared" si="2"/>
        <v>83.22805601942758</v>
      </c>
      <c r="J18" s="14">
        <v>7582</v>
      </c>
      <c r="K18" s="33">
        <f t="shared" si="3"/>
        <v>93.12796941252951</v>
      </c>
      <c r="L18" s="14">
        <v>7602</v>
      </c>
      <c r="M18" s="34">
        <f t="shared" si="4"/>
        <v>93.37362483171319</v>
      </c>
      <c r="N18" s="35">
        <v>7950.5950156908775</v>
      </c>
      <c r="O18" s="14">
        <v>8017</v>
      </c>
      <c r="P18" s="34">
        <f t="shared" si="5"/>
        <v>100.83522030965065</v>
      </c>
      <c r="Q18" s="14">
        <v>8404</v>
      </c>
      <c r="R18" s="33">
        <f t="shared" si="6"/>
        <v>105.70278052666883</v>
      </c>
    </row>
    <row r="19" spans="1:18" ht="20.25" customHeight="1">
      <c r="A19" s="11">
        <v>11</v>
      </c>
      <c r="B19" s="12" t="s">
        <v>16</v>
      </c>
      <c r="C19" s="13">
        <v>8579.756279116753</v>
      </c>
      <c r="D19" s="14">
        <v>8725</v>
      </c>
      <c r="E19" s="32">
        <f t="shared" si="0"/>
        <v>101.69286534673219</v>
      </c>
      <c r="F19" s="14">
        <v>8729</v>
      </c>
      <c r="G19" s="32">
        <f t="shared" si="1"/>
        <v>101.73948671766479</v>
      </c>
      <c r="H19" s="14">
        <v>5645</v>
      </c>
      <c r="I19" s="32">
        <f t="shared" si="2"/>
        <v>65.79440972863074</v>
      </c>
      <c r="J19" s="14">
        <v>8728</v>
      </c>
      <c r="K19" s="33">
        <f t="shared" si="3"/>
        <v>101.72783137493164</v>
      </c>
      <c r="L19" s="14">
        <v>8726</v>
      </c>
      <c r="M19" s="34">
        <f t="shared" si="4"/>
        <v>101.70452068946534</v>
      </c>
      <c r="N19" s="35">
        <v>8483.284743175935</v>
      </c>
      <c r="O19" s="14">
        <v>9005</v>
      </c>
      <c r="P19" s="34">
        <f t="shared" si="5"/>
        <v>106.14992037422462</v>
      </c>
      <c r="Q19" s="14">
        <v>9267</v>
      </c>
      <c r="R19" s="33">
        <f t="shared" si="6"/>
        <v>109.23834670826646</v>
      </c>
    </row>
    <row r="20" spans="1:18" ht="20.25" customHeight="1">
      <c r="A20" s="11">
        <v>12</v>
      </c>
      <c r="B20" s="12" t="s">
        <v>17</v>
      </c>
      <c r="C20" s="13">
        <v>2709.1956541626055</v>
      </c>
      <c r="D20" s="14">
        <v>1588</v>
      </c>
      <c r="E20" s="32">
        <f t="shared" si="0"/>
        <v>58.615183350086994</v>
      </c>
      <c r="F20" s="14">
        <v>1588</v>
      </c>
      <c r="G20" s="32">
        <f t="shared" si="1"/>
        <v>58.615183350086994</v>
      </c>
      <c r="H20" s="14">
        <v>66</v>
      </c>
      <c r="I20" s="32">
        <f t="shared" si="2"/>
        <v>2.436147418832331</v>
      </c>
      <c r="J20" s="14">
        <v>1589</v>
      </c>
      <c r="K20" s="33">
        <f t="shared" si="3"/>
        <v>58.65209467461476</v>
      </c>
      <c r="L20" s="14">
        <v>1589</v>
      </c>
      <c r="M20" s="34">
        <f t="shared" si="4"/>
        <v>58.65209467461476</v>
      </c>
      <c r="N20" s="35">
        <v>3429.205950890404</v>
      </c>
      <c r="O20" s="14">
        <v>1584</v>
      </c>
      <c r="P20" s="34">
        <f t="shared" si="5"/>
        <v>46.19145139383389</v>
      </c>
      <c r="Q20" s="14">
        <v>1343</v>
      </c>
      <c r="R20" s="33">
        <f t="shared" si="6"/>
        <v>39.163585367373045</v>
      </c>
    </row>
    <row r="21" spans="1:18" ht="20.25" customHeight="1">
      <c r="A21" s="11">
        <v>13</v>
      </c>
      <c r="B21" s="12" t="s">
        <v>18</v>
      </c>
      <c r="C21" s="13">
        <v>8427.934283001267</v>
      </c>
      <c r="D21" s="14">
        <v>5359</v>
      </c>
      <c r="E21" s="32">
        <f t="shared" si="0"/>
        <v>63.58616263547335</v>
      </c>
      <c r="F21" s="14">
        <v>5358</v>
      </c>
      <c r="G21" s="32">
        <f t="shared" si="1"/>
        <v>63.57429733175335</v>
      </c>
      <c r="H21" s="14">
        <v>13959</v>
      </c>
      <c r="I21" s="32">
        <f t="shared" si="2"/>
        <v>165.62777462746268</v>
      </c>
      <c r="J21" s="14">
        <v>5361</v>
      </c>
      <c r="K21" s="33">
        <f t="shared" si="3"/>
        <v>63.609893242913344</v>
      </c>
      <c r="L21" s="14">
        <v>5359</v>
      </c>
      <c r="M21" s="34">
        <f t="shared" si="4"/>
        <v>63.58616263547335</v>
      </c>
      <c r="N21" s="35">
        <v>8420.168708595467</v>
      </c>
      <c r="O21" s="14">
        <v>4935</v>
      </c>
      <c r="P21" s="34">
        <f t="shared" si="5"/>
        <v>58.60927697282667</v>
      </c>
      <c r="Q21" s="14">
        <v>4610</v>
      </c>
      <c r="R21" s="33">
        <f t="shared" si="6"/>
        <v>54.74949682770637</v>
      </c>
    </row>
    <row r="22" spans="1:18" ht="20.25" customHeight="1">
      <c r="A22" s="11">
        <v>14</v>
      </c>
      <c r="B22" s="12" t="s">
        <v>19</v>
      </c>
      <c r="C22" s="13">
        <v>1716.9567212957588</v>
      </c>
      <c r="D22" s="14">
        <v>1613</v>
      </c>
      <c r="E22" s="32">
        <f t="shared" si="0"/>
        <v>93.94529168928007</v>
      </c>
      <c r="F22" s="14">
        <v>1614</v>
      </c>
      <c r="G22" s="32">
        <f t="shared" si="1"/>
        <v>94.00353427557224</v>
      </c>
      <c r="H22" s="14">
        <v>8675</v>
      </c>
      <c r="I22" s="32">
        <f t="shared" si="2"/>
        <v>505.25443608462774</v>
      </c>
      <c r="J22" s="14">
        <v>1613</v>
      </c>
      <c r="K22" s="33">
        <f t="shared" si="3"/>
        <v>93.94529168928007</v>
      </c>
      <c r="L22" s="14">
        <v>1597</v>
      </c>
      <c r="M22" s="34">
        <f t="shared" si="4"/>
        <v>93.01341030860524</v>
      </c>
      <c r="N22" s="35">
        <v>3225.301129237591</v>
      </c>
      <c r="O22" s="14">
        <v>1702</v>
      </c>
      <c r="P22" s="34">
        <f t="shared" si="5"/>
        <v>52.770266458881785</v>
      </c>
      <c r="Q22" s="14">
        <v>1598</v>
      </c>
      <c r="R22" s="33">
        <f t="shared" si="6"/>
        <v>49.54576134036022</v>
      </c>
    </row>
    <row r="23" spans="1:18" ht="20.25" customHeight="1">
      <c r="A23" s="11">
        <v>15</v>
      </c>
      <c r="B23" s="12" t="s">
        <v>20</v>
      </c>
      <c r="C23" s="13">
        <v>3103.5634384913837</v>
      </c>
      <c r="D23" s="14">
        <v>2996</v>
      </c>
      <c r="E23" s="32">
        <f t="shared" si="0"/>
        <v>96.53419559086991</v>
      </c>
      <c r="F23" s="14">
        <v>2996</v>
      </c>
      <c r="G23" s="32">
        <f t="shared" si="1"/>
        <v>96.53419559086991</v>
      </c>
      <c r="H23" s="14">
        <v>1322</v>
      </c>
      <c r="I23" s="32">
        <f t="shared" si="2"/>
        <v>42.596197119869835</v>
      </c>
      <c r="J23" s="14">
        <v>2996</v>
      </c>
      <c r="K23" s="33">
        <f t="shared" si="3"/>
        <v>96.53419559086991</v>
      </c>
      <c r="L23" s="14">
        <v>2996</v>
      </c>
      <c r="M23" s="34">
        <f t="shared" si="4"/>
        <v>96.53419559086991</v>
      </c>
      <c r="N23" s="35">
        <v>2796.1978869827794</v>
      </c>
      <c r="O23" s="14">
        <v>2789</v>
      </c>
      <c r="P23" s="34">
        <f t="shared" si="5"/>
        <v>99.74258306193964</v>
      </c>
      <c r="Q23" s="14">
        <v>2431</v>
      </c>
      <c r="R23" s="33">
        <f t="shared" si="6"/>
        <v>86.939483479231</v>
      </c>
    </row>
    <row r="24" spans="1:18" ht="20.25" customHeight="1">
      <c r="A24" s="11">
        <v>16</v>
      </c>
      <c r="B24" s="12" t="s">
        <v>21</v>
      </c>
      <c r="C24" s="13">
        <v>4642.421927531955</v>
      </c>
      <c r="D24" s="14">
        <v>4938</v>
      </c>
      <c r="E24" s="32">
        <f t="shared" si="0"/>
        <v>106.3668937697178</v>
      </c>
      <c r="F24" s="14">
        <v>4938</v>
      </c>
      <c r="G24" s="32">
        <f t="shared" si="1"/>
        <v>106.3668937697178</v>
      </c>
      <c r="H24" s="14">
        <v>4807</v>
      </c>
      <c r="I24" s="32">
        <f t="shared" si="2"/>
        <v>103.54509079607807</v>
      </c>
      <c r="J24" s="14">
        <v>4938</v>
      </c>
      <c r="K24" s="33">
        <f t="shared" si="3"/>
        <v>106.3668937697178</v>
      </c>
      <c r="L24" s="14">
        <v>4938</v>
      </c>
      <c r="M24" s="34">
        <f t="shared" si="4"/>
        <v>106.3668937697178</v>
      </c>
      <c r="N24" s="35">
        <v>4488.840147220951</v>
      </c>
      <c r="O24" s="14">
        <v>4737</v>
      </c>
      <c r="P24" s="34">
        <f t="shared" si="5"/>
        <v>105.52837358070515</v>
      </c>
      <c r="Q24" s="14">
        <v>4084</v>
      </c>
      <c r="R24" s="33">
        <f t="shared" si="6"/>
        <v>90.98118592011818</v>
      </c>
    </row>
    <row r="25" spans="1:18" ht="20.25" customHeight="1">
      <c r="A25" s="11">
        <v>17</v>
      </c>
      <c r="B25" s="12" t="s">
        <v>22</v>
      </c>
      <c r="C25" s="13">
        <v>435.08293941691744</v>
      </c>
      <c r="D25" s="14">
        <v>243</v>
      </c>
      <c r="E25" s="32">
        <f t="shared" si="0"/>
        <v>55.85142003629466</v>
      </c>
      <c r="F25" s="14">
        <v>243</v>
      </c>
      <c r="G25" s="32">
        <f t="shared" si="1"/>
        <v>55.85142003629466</v>
      </c>
      <c r="H25" s="14">
        <v>15</v>
      </c>
      <c r="I25" s="32">
        <f t="shared" si="2"/>
        <v>3.44761852075893</v>
      </c>
      <c r="J25" s="14">
        <v>239</v>
      </c>
      <c r="K25" s="33">
        <f t="shared" si="3"/>
        <v>54.93205509742562</v>
      </c>
      <c r="L25" s="14">
        <v>243</v>
      </c>
      <c r="M25" s="34">
        <f t="shared" si="4"/>
        <v>55.85142003629466</v>
      </c>
      <c r="N25" s="35">
        <v>464.2471396090474</v>
      </c>
      <c r="O25" s="14">
        <v>265</v>
      </c>
      <c r="P25" s="34">
        <f t="shared" si="5"/>
        <v>57.08166564540651</v>
      </c>
      <c r="Q25" s="14">
        <v>227</v>
      </c>
      <c r="R25" s="33">
        <f t="shared" si="6"/>
        <v>48.89637019436709</v>
      </c>
    </row>
    <row r="26" spans="1:18" ht="20.25" customHeight="1">
      <c r="A26" s="11">
        <v>18</v>
      </c>
      <c r="B26" s="12" t="s">
        <v>23</v>
      </c>
      <c r="C26" s="13">
        <v>6132.173527212316</v>
      </c>
      <c r="D26" s="14">
        <v>5501</v>
      </c>
      <c r="E26" s="32">
        <f t="shared" si="0"/>
        <v>89.70718091372657</v>
      </c>
      <c r="F26" s="14">
        <v>5516</v>
      </c>
      <c r="G26" s="32">
        <f t="shared" si="1"/>
        <v>89.9517923868598</v>
      </c>
      <c r="H26" s="14">
        <v>5490</v>
      </c>
      <c r="I26" s="32">
        <f t="shared" si="2"/>
        <v>89.5277991667622</v>
      </c>
      <c r="J26" s="14">
        <v>5514</v>
      </c>
      <c r="K26" s="33">
        <f t="shared" si="3"/>
        <v>89.91917752377536</v>
      </c>
      <c r="L26" s="14">
        <v>5514</v>
      </c>
      <c r="M26" s="34">
        <f t="shared" si="4"/>
        <v>89.91917752377536</v>
      </c>
      <c r="N26" s="35">
        <v>7484.743311763558</v>
      </c>
      <c r="O26" s="14">
        <v>6160</v>
      </c>
      <c r="P26" s="34">
        <f t="shared" si="5"/>
        <v>82.30075158781335</v>
      </c>
      <c r="Q26" s="14">
        <v>4816</v>
      </c>
      <c r="R26" s="33">
        <f t="shared" si="6"/>
        <v>64.34422396865408</v>
      </c>
    </row>
    <row r="27" spans="1:18" ht="20.25" customHeight="1">
      <c r="A27" s="11">
        <v>19</v>
      </c>
      <c r="B27" s="12" t="s">
        <v>24</v>
      </c>
      <c r="C27" s="13">
        <v>10091.054600937232</v>
      </c>
      <c r="D27" s="14">
        <v>10769</v>
      </c>
      <c r="E27" s="32">
        <f t="shared" si="0"/>
        <v>106.71828095152514</v>
      </c>
      <c r="F27" s="14">
        <v>10777</v>
      </c>
      <c r="G27" s="32">
        <f t="shared" si="1"/>
        <v>106.79755908762063</v>
      </c>
      <c r="H27" s="14">
        <v>6794</v>
      </c>
      <c r="I27" s="32">
        <f t="shared" si="2"/>
        <v>67.32695707908458</v>
      </c>
      <c r="J27" s="14">
        <v>10780</v>
      </c>
      <c r="K27" s="33">
        <f t="shared" si="3"/>
        <v>106.82728838865643</v>
      </c>
      <c r="L27" s="14">
        <v>10776</v>
      </c>
      <c r="M27" s="34">
        <f t="shared" si="4"/>
        <v>106.7876493206087</v>
      </c>
      <c r="N27" s="35">
        <v>10173.526160433836</v>
      </c>
      <c r="O27" s="14">
        <v>11834</v>
      </c>
      <c r="P27" s="34">
        <f t="shared" si="5"/>
        <v>116.32151737146913</v>
      </c>
      <c r="Q27" s="14">
        <v>10238</v>
      </c>
      <c r="R27" s="33">
        <f t="shared" si="6"/>
        <v>100.63374132576482</v>
      </c>
    </row>
    <row r="28" spans="1:18" ht="20.25" customHeight="1">
      <c r="A28" s="11">
        <v>20</v>
      </c>
      <c r="B28" s="12" t="s">
        <v>25</v>
      </c>
      <c r="C28" s="13">
        <v>82.259416791809</v>
      </c>
      <c r="D28" s="15">
        <v>60</v>
      </c>
      <c r="E28" s="32">
        <f t="shared" si="0"/>
        <v>72.93997737894796</v>
      </c>
      <c r="F28" s="15">
        <v>60</v>
      </c>
      <c r="G28" s="32">
        <f t="shared" si="1"/>
        <v>72.93997737894796</v>
      </c>
      <c r="H28" s="15">
        <v>23</v>
      </c>
      <c r="I28" s="32">
        <f t="shared" si="2"/>
        <v>27.96032466193005</v>
      </c>
      <c r="J28" s="15">
        <v>60</v>
      </c>
      <c r="K28" s="33">
        <f t="shared" si="3"/>
        <v>72.93997737894796</v>
      </c>
      <c r="L28" s="15">
        <v>60</v>
      </c>
      <c r="M28" s="34">
        <f t="shared" si="4"/>
        <v>72.93997737894796</v>
      </c>
      <c r="N28" s="35">
        <v>85.56711984951069</v>
      </c>
      <c r="O28" s="15">
        <v>65</v>
      </c>
      <c r="P28" s="34">
        <f t="shared" si="5"/>
        <v>75.9637581752399</v>
      </c>
      <c r="Q28" s="15">
        <v>55</v>
      </c>
      <c r="R28" s="33">
        <f t="shared" si="6"/>
        <v>64.27702614827992</v>
      </c>
    </row>
    <row r="29" spans="1:18" s="19" customFormat="1" ht="18" customHeight="1">
      <c r="A29" s="16"/>
      <c r="B29" s="17" t="s">
        <v>26</v>
      </c>
      <c r="C29" s="18">
        <f>SUM(C9:C28)</f>
        <v>116455.99999999999</v>
      </c>
      <c r="D29" s="36">
        <f>SUM(D9:D28)</f>
        <v>105528</v>
      </c>
      <c r="E29" s="37">
        <f t="shared" si="0"/>
        <v>90.61619839252594</v>
      </c>
      <c r="F29" s="38">
        <f>SUM(F9:F28)</f>
        <v>105377</v>
      </c>
      <c r="G29" s="37">
        <f t="shared" si="1"/>
        <v>90.48653568729821</v>
      </c>
      <c r="H29" s="38">
        <f>SUM(H9:H28)</f>
        <v>116305</v>
      </c>
      <c r="I29" s="37">
        <f>+H29*100/C29</f>
        <v>99.87033729477228</v>
      </c>
      <c r="J29" s="38">
        <f>SUM(J9:J28)</f>
        <v>105379</v>
      </c>
      <c r="K29" s="37">
        <f t="shared" si="3"/>
        <v>90.48825307412243</v>
      </c>
      <c r="L29" s="38">
        <f>SUM(L9:L28)</f>
        <v>105394</v>
      </c>
      <c r="M29" s="37">
        <f t="shared" si="4"/>
        <v>90.50113347530399</v>
      </c>
      <c r="N29" s="39">
        <f>SUM(N9:N28)</f>
        <v>117716.99999999997</v>
      </c>
      <c r="O29" s="36">
        <f>SUM(O9:O28)</f>
        <v>109025</v>
      </c>
      <c r="P29" s="37">
        <f>+O29*100/N29</f>
        <v>92.61618967523809</v>
      </c>
      <c r="Q29" s="36">
        <f>SUM(Q9:Q28)</f>
        <v>96708</v>
      </c>
      <c r="R29" s="37">
        <f t="shared" si="6"/>
        <v>82.15296006524123</v>
      </c>
    </row>
    <row r="30" ht="12" customHeight="1">
      <c r="A30" s="20" t="s">
        <v>40</v>
      </c>
    </row>
    <row r="31" spans="1:2" ht="12" customHeight="1">
      <c r="A31" s="21" t="s">
        <v>41</v>
      </c>
      <c r="B31" s="22"/>
    </row>
    <row r="32" ht="12" customHeight="1">
      <c r="A32" s="21" t="s">
        <v>42</v>
      </c>
    </row>
    <row r="33" ht="18" customHeight="1">
      <c r="D33" s="40"/>
    </row>
    <row r="34" ht="18" customHeight="1">
      <c r="D34" s="40"/>
    </row>
  </sheetData>
  <sheetProtection/>
  <mergeCells count="11">
    <mergeCell ref="H7:I7"/>
    <mergeCell ref="J7:K7"/>
    <mergeCell ref="L7:M7"/>
    <mergeCell ref="O7:P7"/>
    <mergeCell ref="Q7:R7"/>
    <mergeCell ref="A6:B8"/>
    <mergeCell ref="C6:C8"/>
    <mergeCell ref="N6:N8"/>
    <mergeCell ref="O6:R6"/>
    <mergeCell ref="D7:E7"/>
    <mergeCell ref="F7:G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34"/>
  <sheetViews>
    <sheetView showGridLines="0" zoomScalePageLayoutView="0" workbookViewId="0" topLeftCell="A1">
      <pane xSplit="3" ySplit="8" topLeftCell="J24" activePane="bottomRight" state="frozen"/>
      <selection pane="topLeft" activeCell="J8" sqref="J8:J27"/>
      <selection pane="topRight" activeCell="J8" sqref="J8:J27"/>
      <selection pane="bottomLeft" activeCell="J8" sqref="J8:J27"/>
      <selection pane="bottomRight" activeCell="N29" sqref="N29"/>
    </sheetView>
  </sheetViews>
  <sheetFormatPr defaultColWidth="11.421875" defaultRowHeight="16.5" customHeight="1"/>
  <cols>
    <col min="1" max="1" width="3.00390625" style="3" customWidth="1"/>
    <col min="2" max="2" width="16.421875" style="3" customWidth="1"/>
    <col min="3" max="3" width="11.140625" style="3" customWidth="1"/>
    <col min="4" max="18" width="11.8515625" style="3" customWidth="1"/>
    <col min="19" max="16384" width="11.421875" style="3" customWidth="1"/>
  </cols>
  <sheetData>
    <row r="1" spans="1:18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.75" customHeight="1">
      <c r="A3" s="1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.75" customHeight="1">
      <c r="A4" s="1" t="s">
        <v>53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6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6.5" customHeight="1">
      <c r="A6" s="130" t="s">
        <v>3</v>
      </c>
      <c r="B6" s="131"/>
      <c r="C6" s="154" t="s">
        <v>4</v>
      </c>
      <c r="D6" s="23" t="s">
        <v>30</v>
      </c>
      <c r="E6" s="24"/>
      <c r="F6" s="25"/>
      <c r="G6" s="24"/>
      <c r="H6" s="24"/>
      <c r="I6" s="24"/>
      <c r="J6" s="24"/>
      <c r="K6" s="24"/>
      <c r="L6" s="23"/>
      <c r="M6" s="26"/>
      <c r="N6" s="157" t="s">
        <v>31</v>
      </c>
      <c r="O6" s="151" t="s">
        <v>49</v>
      </c>
      <c r="P6" s="152"/>
      <c r="Q6" s="152"/>
      <c r="R6" s="153"/>
    </row>
    <row r="7" spans="1:18" ht="16.5" customHeight="1">
      <c r="A7" s="132"/>
      <c r="B7" s="133"/>
      <c r="C7" s="155"/>
      <c r="D7" s="149" t="s">
        <v>33</v>
      </c>
      <c r="E7" s="150"/>
      <c r="F7" s="149" t="s">
        <v>34</v>
      </c>
      <c r="G7" s="150"/>
      <c r="H7" s="149" t="s">
        <v>35</v>
      </c>
      <c r="I7" s="150"/>
      <c r="J7" s="149" t="s">
        <v>36</v>
      </c>
      <c r="K7" s="150"/>
      <c r="L7" s="149" t="s">
        <v>37</v>
      </c>
      <c r="M7" s="150"/>
      <c r="N7" s="158"/>
      <c r="O7" s="149" t="s">
        <v>50</v>
      </c>
      <c r="P7" s="150"/>
      <c r="Q7" s="149" t="s">
        <v>51</v>
      </c>
      <c r="R7" s="150"/>
    </row>
    <row r="8" spans="1:18" ht="16.5" customHeight="1">
      <c r="A8" s="134"/>
      <c r="B8" s="135"/>
      <c r="C8" s="156"/>
      <c r="D8" s="27" t="s">
        <v>38</v>
      </c>
      <c r="E8" s="27" t="s">
        <v>39</v>
      </c>
      <c r="F8" s="27" t="s">
        <v>38</v>
      </c>
      <c r="G8" s="27" t="s">
        <v>39</v>
      </c>
      <c r="H8" s="27" t="s">
        <v>38</v>
      </c>
      <c r="I8" s="27" t="s">
        <v>39</v>
      </c>
      <c r="J8" s="27" t="s">
        <v>38</v>
      </c>
      <c r="K8" s="27" t="s">
        <v>39</v>
      </c>
      <c r="L8" s="27" t="s">
        <v>38</v>
      </c>
      <c r="M8" s="27" t="s">
        <v>39</v>
      </c>
      <c r="N8" s="159"/>
      <c r="O8" s="27" t="s">
        <v>38</v>
      </c>
      <c r="P8" s="27" t="s">
        <v>39</v>
      </c>
      <c r="Q8" s="27" t="s">
        <v>38</v>
      </c>
      <c r="R8" s="27" t="s">
        <v>39</v>
      </c>
    </row>
    <row r="9" spans="1:18" ht="20.25" customHeight="1">
      <c r="A9" s="7">
        <v>1</v>
      </c>
      <c r="B9" s="8" t="s">
        <v>6</v>
      </c>
      <c r="C9" s="9">
        <v>8898</v>
      </c>
      <c r="D9" s="10">
        <v>8235</v>
      </c>
      <c r="E9" s="28">
        <v>92.54888739042481</v>
      </c>
      <c r="F9" s="10">
        <v>8225</v>
      </c>
      <c r="G9" s="28">
        <v>92.43650258485053</v>
      </c>
      <c r="H9" s="10">
        <v>13283</v>
      </c>
      <c r="I9" s="28">
        <v>149.28073724432457</v>
      </c>
      <c r="J9" s="10">
        <v>8210</v>
      </c>
      <c r="K9" s="29">
        <v>92.2679253764891</v>
      </c>
      <c r="L9" s="10">
        <v>8252</v>
      </c>
      <c r="M9" s="30">
        <v>92.7399415599011</v>
      </c>
      <c r="N9" s="31">
        <v>8806.592235793298</v>
      </c>
      <c r="O9" s="10">
        <v>8287</v>
      </c>
      <c r="P9" s="30">
        <v>94.09996259754733</v>
      </c>
      <c r="Q9" s="10">
        <v>7235</v>
      </c>
      <c r="R9" s="29">
        <v>82.15436580104439</v>
      </c>
    </row>
    <row r="10" spans="1:18" ht="20.25" customHeight="1">
      <c r="A10" s="11">
        <v>2</v>
      </c>
      <c r="B10" s="12" t="s">
        <v>7</v>
      </c>
      <c r="C10" s="13">
        <v>6455</v>
      </c>
      <c r="D10" s="14">
        <v>6022</v>
      </c>
      <c r="E10" s="32">
        <v>93.29202168861347</v>
      </c>
      <c r="F10" s="14">
        <v>6020</v>
      </c>
      <c r="G10" s="32">
        <v>93.26103795507359</v>
      </c>
      <c r="H10" s="14">
        <v>10258</v>
      </c>
      <c r="I10" s="32">
        <v>158.9155693261038</v>
      </c>
      <c r="J10" s="14">
        <v>6021</v>
      </c>
      <c r="K10" s="33">
        <v>93.27652982184354</v>
      </c>
      <c r="L10" s="14">
        <v>6021</v>
      </c>
      <c r="M10" s="34">
        <v>93.27652982184354</v>
      </c>
      <c r="N10" s="35">
        <v>5628.35877242362</v>
      </c>
      <c r="O10" s="14">
        <v>5582</v>
      </c>
      <c r="P10" s="34">
        <v>99.17633586809076</v>
      </c>
      <c r="Q10" s="14">
        <v>4329</v>
      </c>
      <c r="R10" s="33">
        <v>76.91407344553295</v>
      </c>
    </row>
    <row r="11" spans="1:18" ht="20.25" customHeight="1">
      <c r="A11" s="11">
        <v>3</v>
      </c>
      <c r="B11" s="12" t="s">
        <v>8</v>
      </c>
      <c r="C11" s="13">
        <v>1549.7900334350954</v>
      </c>
      <c r="D11" s="14">
        <v>1290</v>
      </c>
      <c r="E11" s="32">
        <v>83.23708193817241</v>
      </c>
      <c r="F11" s="14">
        <v>1290</v>
      </c>
      <c r="G11" s="32">
        <v>83.23708193817241</v>
      </c>
      <c r="H11" s="14">
        <v>403</v>
      </c>
      <c r="I11" s="32">
        <v>26.00352249696394</v>
      </c>
      <c r="J11" s="14">
        <v>1290</v>
      </c>
      <c r="K11" s="33">
        <v>83.23708193817241</v>
      </c>
      <c r="L11" s="14">
        <v>1290</v>
      </c>
      <c r="M11" s="34">
        <v>83.23708193817241</v>
      </c>
      <c r="N11" s="35">
        <v>1506.8942909631046</v>
      </c>
      <c r="O11" s="14">
        <v>1434</v>
      </c>
      <c r="P11" s="34">
        <v>95.16261416608623</v>
      </c>
      <c r="Q11" s="14">
        <v>1454</v>
      </c>
      <c r="R11" s="33">
        <v>96.48984727858394</v>
      </c>
    </row>
    <row r="12" spans="1:18" ht="20.25" customHeight="1">
      <c r="A12" s="11">
        <v>4</v>
      </c>
      <c r="B12" s="12" t="s">
        <v>9</v>
      </c>
      <c r="C12" s="13">
        <v>6476.101298870012</v>
      </c>
      <c r="D12" s="14">
        <v>5956</v>
      </c>
      <c r="E12" s="32">
        <v>91.96891347328426</v>
      </c>
      <c r="F12" s="14">
        <v>5957</v>
      </c>
      <c r="G12" s="32">
        <v>91.9843548623832</v>
      </c>
      <c r="H12" s="14">
        <v>11912</v>
      </c>
      <c r="I12" s="32">
        <v>183.93782694656852</v>
      </c>
      <c r="J12" s="14">
        <v>6020</v>
      </c>
      <c r="K12" s="33">
        <v>92.9571623756164</v>
      </c>
      <c r="L12" s="14">
        <v>5955</v>
      </c>
      <c r="M12" s="34">
        <v>91.95347208418532</v>
      </c>
      <c r="N12" s="35">
        <v>6305.78894440772</v>
      </c>
      <c r="O12" s="14">
        <v>6319</v>
      </c>
      <c r="P12" s="34">
        <v>100.20950678350877</v>
      </c>
      <c r="Q12" s="14">
        <v>5965</v>
      </c>
      <c r="R12" s="33">
        <v>94.59561765526662</v>
      </c>
    </row>
    <row r="13" spans="1:18" ht="20.25" customHeight="1">
      <c r="A13" s="11">
        <v>5</v>
      </c>
      <c r="B13" s="12" t="s">
        <v>10</v>
      </c>
      <c r="C13" s="13">
        <v>5594.94669713825</v>
      </c>
      <c r="D13" s="14">
        <v>5430</v>
      </c>
      <c r="E13" s="32">
        <v>97.05186293870113</v>
      </c>
      <c r="F13" s="14">
        <v>5430</v>
      </c>
      <c r="G13" s="32">
        <v>97.05186293870113</v>
      </c>
      <c r="H13" s="14">
        <v>1234</v>
      </c>
      <c r="I13" s="32">
        <v>22.055616734135764</v>
      </c>
      <c r="J13" s="14">
        <v>5430</v>
      </c>
      <c r="K13" s="33">
        <v>97.05186293870113</v>
      </c>
      <c r="L13" s="14">
        <v>5429</v>
      </c>
      <c r="M13" s="34">
        <v>97.0339896674417</v>
      </c>
      <c r="N13" s="35">
        <v>5809.351566465173</v>
      </c>
      <c r="O13" s="14">
        <v>5900</v>
      </c>
      <c r="P13" s="34">
        <v>101.56038815171904</v>
      </c>
      <c r="Q13" s="14">
        <v>5653</v>
      </c>
      <c r="R13" s="33">
        <v>97.3086227494352</v>
      </c>
    </row>
    <row r="14" spans="1:18" ht="20.25" customHeight="1">
      <c r="A14" s="11">
        <v>6</v>
      </c>
      <c r="B14" s="12" t="s">
        <v>11</v>
      </c>
      <c r="C14" s="13">
        <v>3839.237902676464</v>
      </c>
      <c r="D14" s="14">
        <v>3544</v>
      </c>
      <c r="E14" s="32">
        <v>92.30998676923242</v>
      </c>
      <c r="F14" s="14">
        <v>3546</v>
      </c>
      <c r="G14" s="32">
        <v>92.36208044122408</v>
      </c>
      <c r="H14" s="14">
        <v>5034</v>
      </c>
      <c r="I14" s="32">
        <v>131.1197724030237</v>
      </c>
      <c r="J14" s="14">
        <v>3546</v>
      </c>
      <c r="K14" s="33">
        <v>92.36208044122408</v>
      </c>
      <c r="L14" s="14">
        <v>3546</v>
      </c>
      <c r="M14" s="34">
        <v>92.36208044122408</v>
      </c>
      <c r="N14" s="35">
        <v>3836.3363612696544</v>
      </c>
      <c r="O14" s="14">
        <v>3795</v>
      </c>
      <c r="P14" s="34">
        <v>98.92250424944558</v>
      </c>
      <c r="Q14" s="14">
        <v>3830</v>
      </c>
      <c r="R14" s="33">
        <v>99.83483301063941</v>
      </c>
    </row>
    <row r="15" spans="1:18" ht="20.25" customHeight="1">
      <c r="A15" s="11">
        <v>7</v>
      </c>
      <c r="B15" s="12" t="s">
        <v>12</v>
      </c>
      <c r="C15" s="13">
        <v>7540.967284483427</v>
      </c>
      <c r="D15" s="14">
        <v>7209</v>
      </c>
      <c r="E15" s="32">
        <v>95.59781561224254</v>
      </c>
      <c r="F15" s="14">
        <v>7213</v>
      </c>
      <c r="G15" s="32">
        <v>95.65085920531357</v>
      </c>
      <c r="H15" s="14">
        <v>3979</v>
      </c>
      <c r="I15" s="32">
        <v>52.76511420739535</v>
      </c>
      <c r="J15" s="14">
        <v>7213</v>
      </c>
      <c r="K15" s="33">
        <v>95.65085920531357</v>
      </c>
      <c r="L15" s="14">
        <v>7213</v>
      </c>
      <c r="M15" s="34">
        <v>95.65085920531357</v>
      </c>
      <c r="N15" s="35">
        <v>7681.334179123527</v>
      </c>
      <c r="O15" s="14">
        <v>8262</v>
      </c>
      <c r="P15" s="34">
        <v>107.55943964076732</v>
      </c>
      <c r="Q15" s="14">
        <v>8147</v>
      </c>
      <c r="R15" s="33">
        <v>106.06230389171283</v>
      </c>
    </row>
    <row r="16" spans="1:18" ht="20.25" customHeight="1">
      <c r="A16" s="11">
        <v>8</v>
      </c>
      <c r="B16" s="12" t="s">
        <v>13</v>
      </c>
      <c r="C16" s="13">
        <v>15152.338931652037</v>
      </c>
      <c r="D16" s="14">
        <v>14497</v>
      </c>
      <c r="E16" s="32">
        <v>95.67499819923454</v>
      </c>
      <c r="F16" s="14">
        <v>14479</v>
      </c>
      <c r="G16" s="32">
        <v>95.55620465797867</v>
      </c>
      <c r="H16" s="14">
        <v>11032</v>
      </c>
      <c r="I16" s="32">
        <v>72.80724150748124</v>
      </c>
      <c r="J16" s="14">
        <v>14482</v>
      </c>
      <c r="K16" s="33">
        <v>95.57600358152132</v>
      </c>
      <c r="L16" s="14">
        <v>14481</v>
      </c>
      <c r="M16" s="34">
        <v>95.56940394034044</v>
      </c>
      <c r="N16" s="35">
        <v>14668.469142415846</v>
      </c>
      <c r="O16" s="14">
        <v>13961</v>
      </c>
      <c r="P16" s="34">
        <v>95.17693949145583</v>
      </c>
      <c r="Q16" s="14">
        <v>12384</v>
      </c>
      <c r="R16" s="33">
        <v>84.42598801390939</v>
      </c>
    </row>
    <row r="17" spans="1:18" ht="20.25" customHeight="1">
      <c r="A17" s="11">
        <v>9</v>
      </c>
      <c r="B17" s="12" t="s">
        <v>14</v>
      </c>
      <c r="C17" s="13">
        <v>6816.2264624701975</v>
      </c>
      <c r="D17" s="14">
        <v>6093</v>
      </c>
      <c r="E17" s="32">
        <v>89.38963565174593</v>
      </c>
      <c r="F17" s="14">
        <v>6098</v>
      </c>
      <c r="G17" s="32">
        <v>89.46299002204935</v>
      </c>
      <c r="H17" s="14">
        <v>1786</v>
      </c>
      <c r="I17" s="32">
        <v>26.20218107238113</v>
      </c>
      <c r="J17" s="14">
        <v>6098</v>
      </c>
      <c r="K17" s="33">
        <v>89.46299002204935</v>
      </c>
      <c r="L17" s="14">
        <v>6099</v>
      </c>
      <c r="M17" s="34">
        <v>89.47766089611004</v>
      </c>
      <c r="N17" s="35">
        <v>6683.2295156828095</v>
      </c>
      <c r="O17" s="14">
        <v>6357</v>
      </c>
      <c r="P17" s="34">
        <v>95.11868453840644</v>
      </c>
      <c r="Q17" s="14">
        <v>6310</v>
      </c>
      <c r="R17" s="33">
        <v>94.41543171894678</v>
      </c>
    </row>
    <row r="18" spans="1:18" ht="20.25" customHeight="1">
      <c r="A18" s="11">
        <v>10</v>
      </c>
      <c r="B18" s="12" t="s">
        <v>15</v>
      </c>
      <c r="C18" s="13">
        <v>8738.667564765217</v>
      </c>
      <c r="D18" s="14">
        <v>7438</v>
      </c>
      <c r="E18" s="32">
        <v>85.11595097163806</v>
      </c>
      <c r="F18" s="14">
        <v>7410</v>
      </c>
      <c r="G18" s="32">
        <v>84.79553599083599</v>
      </c>
      <c r="H18" s="14">
        <v>6377</v>
      </c>
      <c r="I18" s="32">
        <v>72.97451187767355</v>
      </c>
      <c r="J18" s="14">
        <v>7438</v>
      </c>
      <c r="K18" s="33">
        <v>85.11595097163806</v>
      </c>
      <c r="L18" s="14">
        <v>7430</v>
      </c>
      <c r="M18" s="34">
        <v>85.02440383426604</v>
      </c>
      <c r="N18" s="35">
        <v>8291.538456177906</v>
      </c>
      <c r="O18" s="14">
        <v>7526</v>
      </c>
      <c r="P18" s="34">
        <v>90.767232640554</v>
      </c>
      <c r="Q18" s="14">
        <v>7476</v>
      </c>
      <c r="R18" s="33">
        <v>90.16420824086921</v>
      </c>
    </row>
    <row r="19" spans="1:18" ht="20.25" customHeight="1">
      <c r="A19" s="11">
        <v>11</v>
      </c>
      <c r="B19" s="12" t="s">
        <v>16</v>
      </c>
      <c r="C19" s="13">
        <v>9602.49502935898</v>
      </c>
      <c r="D19" s="14">
        <v>9130</v>
      </c>
      <c r="E19" s="32">
        <v>95.07945562154045</v>
      </c>
      <c r="F19" s="14">
        <v>9128</v>
      </c>
      <c r="G19" s="32">
        <v>95.05862770136049</v>
      </c>
      <c r="H19" s="14">
        <v>6852</v>
      </c>
      <c r="I19" s="32">
        <v>71.35645453656026</v>
      </c>
      <c r="J19" s="14">
        <v>9128</v>
      </c>
      <c r="K19" s="33">
        <v>95.05862770136049</v>
      </c>
      <c r="L19" s="14">
        <v>9128</v>
      </c>
      <c r="M19" s="34">
        <v>95.05862770136049</v>
      </c>
      <c r="N19" s="35">
        <v>9313.372059109648</v>
      </c>
      <c r="O19" s="14">
        <v>9443</v>
      </c>
      <c r="P19" s="34">
        <v>101.39184755067913</v>
      </c>
      <c r="Q19" s="14">
        <v>9511</v>
      </c>
      <c r="R19" s="33">
        <v>102.1219805204394</v>
      </c>
    </row>
    <row r="20" spans="1:18" ht="20.25" customHeight="1">
      <c r="A20" s="11">
        <v>12</v>
      </c>
      <c r="B20" s="12" t="s">
        <v>17</v>
      </c>
      <c r="C20" s="13">
        <v>1767.9005119736983</v>
      </c>
      <c r="D20" s="14">
        <v>1793</v>
      </c>
      <c r="E20" s="32">
        <v>101.41973419071418</v>
      </c>
      <c r="F20" s="14">
        <v>1793</v>
      </c>
      <c r="G20" s="32">
        <v>101.41973419071418</v>
      </c>
      <c r="H20" s="14">
        <v>6603</v>
      </c>
      <c r="I20" s="32">
        <v>373.49386774193295</v>
      </c>
      <c r="J20" s="14">
        <v>1794</v>
      </c>
      <c r="K20" s="33">
        <v>101.47629845964376</v>
      </c>
      <c r="L20" s="14">
        <v>1793</v>
      </c>
      <c r="M20" s="34">
        <v>101.41973419071418</v>
      </c>
      <c r="N20" s="35">
        <v>1816.2671459905878</v>
      </c>
      <c r="O20" s="14">
        <v>1878</v>
      </c>
      <c r="P20" s="34">
        <v>103.39888623464272</v>
      </c>
      <c r="Q20" s="14">
        <v>1822</v>
      </c>
      <c r="R20" s="33">
        <v>100.31563936076626</v>
      </c>
    </row>
    <row r="21" spans="1:18" ht="20.25" customHeight="1">
      <c r="A21" s="11">
        <v>13</v>
      </c>
      <c r="B21" s="12" t="s">
        <v>18</v>
      </c>
      <c r="C21" s="13">
        <v>5894.165238550285</v>
      </c>
      <c r="D21" s="14">
        <v>6010</v>
      </c>
      <c r="E21" s="32">
        <v>101.96524455561762</v>
      </c>
      <c r="F21" s="14">
        <v>6006</v>
      </c>
      <c r="G21" s="32">
        <v>101.8973808321197</v>
      </c>
      <c r="H21" s="14">
        <v>14271</v>
      </c>
      <c r="I21" s="32">
        <v>242.120799509687</v>
      </c>
      <c r="J21" s="14">
        <v>6010</v>
      </c>
      <c r="K21" s="33">
        <v>101.96524455561762</v>
      </c>
      <c r="L21" s="14">
        <v>6116</v>
      </c>
      <c r="M21" s="34">
        <v>103.76363322831236</v>
      </c>
      <c r="N21" s="35">
        <v>7728.639093898321</v>
      </c>
      <c r="O21" s="14">
        <v>5681</v>
      </c>
      <c r="P21" s="34">
        <v>73.50582594140137</v>
      </c>
      <c r="Q21" s="14">
        <v>5580</v>
      </c>
      <c r="R21" s="33">
        <v>72.19899819627172</v>
      </c>
    </row>
    <row r="22" spans="1:18" ht="20.25" customHeight="1">
      <c r="A22" s="11">
        <v>14</v>
      </c>
      <c r="B22" s="12" t="s">
        <v>19</v>
      </c>
      <c r="C22" s="13">
        <v>1775.5100214669949</v>
      </c>
      <c r="D22" s="14">
        <v>1929</v>
      </c>
      <c r="E22" s="32">
        <v>108.64483876053743</v>
      </c>
      <c r="F22" s="14">
        <v>1928</v>
      </c>
      <c r="G22" s="32">
        <v>108.58851691566416</v>
      </c>
      <c r="H22" s="14">
        <v>9181</v>
      </c>
      <c r="I22" s="32">
        <v>517.09085778149</v>
      </c>
      <c r="J22" s="14">
        <v>1928</v>
      </c>
      <c r="K22" s="33">
        <v>108.58851691566416</v>
      </c>
      <c r="L22" s="14">
        <v>1928</v>
      </c>
      <c r="M22" s="34">
        <v>108.58851691566416</v>
      </c>
      <c r="N22" s="35">
        <v>1760.2842026212793</v>
      </c>
      <c r="O22" s="14">
        <v>1964</v>
      </c>
      <c r="P22" s="34">
        <v>111.57289243835528</v>
      </c>
      <c r="Q22" s="14">
        <v>1936</v>
      </c>
      <c r="R22" s="33">
        <v>109.98224020399992</v>
      </c>
    </row>
    <row r="23" spans="1:18" ht="20.25" customHeight="1">
      <c r="A23" s="11">
        <v>15</v>
      </c>
      <c r="B23" s="12" t="s">
        <v>20</v>
      </c>
      <c r="C23" s="13">
        <v>3421.8136381784784</v>
      </c>
      <c r="D23" s="14">
        <v>2903</v>
      </c>
      <c r="E23" s="32">
        <v>84.83805101511442</v>
      </c>
      <c r="F23" s="14">
        <v>2899</v>
      </c>
      <c r="G23" s="32">
        <v>84.72115394172121</v>
      </c>
      <c r="H23" s="14">
        <v>547</v>
      </c>
      <c r="I23" s="32">
        <v>15.985674786520008</v>
      </c>
      <c r="J23" s="14">
        <v>2902</v>
      </c>
      <c r="K23" s="33">
        <v>84.80882674676612</v>
      </c>
      <c r="L23" s="14">
        <v>2902</v>
      </c>
      <c r="M23" s="34">
        <v>84.80882674676612</v>
      </c>
      <c r="N23" s="35">
        <v>3007.4004835937176</v>
      </c>
      <c r="O23" s="14">
        <v>2639</v>
      </c>
      <c r="P23" s="34">
        <v>87.75020202319398</v>
      </c>
      <c r="Q23" s="14">
        <v>2595</v>
      </c>
      <c r="R23" s="33">
        <v>86.28714446767275</v>
      </c>
    </row>
    <row r="24" spans="1:18" ht="20.25" customHeight="1">
      <c r="A24" s="11">
        <v>16</v>
      </c>
      <c r="B24" s="12" t="s">
        <v>21</v>
      </c>
      <c r="C24" s="13">
        <v>5432.136608428761</v>
      </c>
      <c r="D24" s="14">
        <v>5230</v>
      </c>
      <c r="E24" s="32">
        <v>96.2788747227911</v>
      </c>
      <c r="F24" s="14">
        <v>5189</v>
      </c>
      <c r="G24" s="32">
        <v>95.52410725364493</v>
      </c>
      <c r="H24" s="14">
        <v>5849</v>
      </c>
      <c r="I24" s="32">
        <v>107.67402261063195</v>
      </c>
      <c r="J24" s="14">
        <v>5189</v>
      </c>
      <c r="K24" s="33">
        <v>95.52410725364493</v>
      </c>
      <c r="L24" s="14">
        <v>5189</v>
      </c>
      <c r="M24" s="34">
        <v>95.52410725364493</v>
      </c>
      <c r="N24" s="35">
        <v>4899.216373570505</v>
      </c>
      <c r="O24" s="14">
        <v>4699</v>
      </c>
      <c r="P24" s="34">
        <v>95.91329799903103</v>
      </c>
      <c r="Q24" s="14">
        <v>4555</v>
      </c>
      <c r="R24" s="33">
        <v>92.97405243362127</v>
      </c>
    </row>
    <row r="25" spans="1:18" ht="20.25" customHeight="1">
      <c r="A25" s="11">
        <v>17</v>
      </c>
      <c r="B25" s="12" t="s">
        <v>22</v>
      </c>
      <c r="C25" s="13">
        <v>361.6907433052204</v>
      </c>
      <c r="D25" s="14">
        <v>218</v>
      </c>
      <c r="E25" s="32">
        <v>60.2724852750893</v>
      </c>
      <c r="F25" s="14">
        <v>218</v>
      </c>
      <c r="G25" s="32">
        <v>60.2724852750893</v>
      </c>
      <c r="H25" s="14">
        <v>12</v>
      </c>
      <c r="I25" s="32">
        <v>3.3177514830324384</v>
      </c>
      <c r="J25" s="14">
        <v>218</v>
      </c>
      <c r="K25" s="33">
        <v>60.2724852750893</v>
      </c>
      <c r="L25" s="14">
        <v>218</v>
      </c>
      <c r="M25" s="34">
        <v>60.2724852750893</v>
      </c>
      <c r="N25" s="35">
        <v>370.64521409459087</v>
      </c>
      <c r="O25" s="14">
        <v>219</v>
      </c>
      <c r="P25" s="34">
        <v>59.08615346213803</v>
      </c>
      <c r="Q25" s="14">
        <v>215</v>
      </c>
      <c r="R25" s="33">
        <v>58.006954312144636</v>
      </c>
    </row>
    <row r="26" spans="1:18" ht="20.25" customHeight="1">
      <c r="A26" s="11">
        <v>18</v>
      </c>
      <c r="B26" s="12" t="s">
        <v>23</v>
      </c>
      <c r="C26" s="13">
        <v>6067.976008929333</v>
      </c>
      <c r="D26" s="14">
        <v>5413</v>
      </c>
      <c r="E26" s="32">
        <v>89.20602177784647</v>
      </c>
      <c r="F26" s="14">
        <v>5410</v>
      </c>
      <c r="G26" s="32">
        <v>89.15658189878984</v>
      </c>
      <c r="H26" s="14">
        <v>5271</v>
      </c>
      <c r="I26" s="32">
        <v>86.86586750249931</v>
      </c>
      <c r="J26" s="14">
        <v>5410</v>
      </c>
      <c r="K26" s="33">
        <v>89.15658189878984</v>
      </c>
      <c r="L26" s="14">
        <v>5409</v>
      </c>
      <c r="M26" s="34">
        <v>89.1401019391043</v>
      </c>
      <c r="N26" s="35">
        <v>6370.9463502626795</v>
      </c>
      <c r="O26" s="14">
        <v>5766</v>
      </c>
      <c r="P26" s="34">
        <v>90.50460768300557</v>
      </c>
      <c r="Q26" s="14">
        <v>5515</v>
      </c>
      <c r="R26" s="33">
        <v>86.56484761910782</v>
      </c>
    </row>
    <row r="27" spans="1:18" ht="20.25" customHeight="1">
      <c r="A27" s="11">
        <v>19</v>
      </c>
      <c r="B27" s="12" t="s">
        <v>24</v>
      </c>
      <c r="C27" s="13">
        <v>11855.434635284886</v>
      </c>
      <c r="D27" s="14">
        <v>10323</v>
      </c>
      <c r="E27" s="32">
        <v>87.0739902633012</v>
      </c>
      <c r="F27" s="14">
        <v>10364</v>
      </c>
      <c r="G27" s="32">
        <v>87.41982321891443</v>
      </c>
      <c r="H27" s="14">
        <v>7378</v>
      </c>
      <c r="I27" s="32">
        <v>62.23306211010716</v>
      </c>
      <c r="J27" s="14">
        <v>10364</v>
      </c>
      <c r="K27" s="33">
        <v>87.41982321891443</v>
      </c>
      <c r="L27" s="14">
        <v>10365</v>
      </c>
      <c r="M27" s="34">
        <v>87.42825816905133</v>
      </c>
      <c r="N27" s="35">
        <v>12239.24985535853</v>
      </c>
      <c r="O27" s="14">
        <v>10957</v>
      </c>
      <c r="P27" s="34">
        <v>89.52346042027125</v>
      </c>
      <c r="Q27" s="14">
        <v>10805</v>
      </c>
      <c r="R27" s="33">
        <v>88.2815542430438</v>
      </c>
    </row>
    <row r="28" spans="1:18" ht="20.25" customHeight="1">
      <c r="A28" s="11">
        <v>20</v>
      </c>
      <c r="B28" s="12" t="s">
        <v>25</v>
      </c>
      <c r="C28" s="13">
        <v>69.05005099463297</v>
      </c>
      <c r="D28" s="15">
        <v>42</v>
      </c>
      <c r="E28" s="32">
        <v>60.82544385559472</v>
      </c>
      <c r="F28" s="15">
        <v>41</v>
      </c>
      <c r="G28" s="32">
        <v>59.37721900189008</v>
      </c>
      <c r="H28" s="15">
        <v>18</v>
      </c>
      <c r="I28" s="32">
        <v>26.06804736668345</v>
      </c>
      <c r="J28" s="15">
        <v>42</v>
      </c>
      <c r="K28" s="33">
        <v>60.82544385559472</v>
      </c>
      <c r="L28" s="15">
        <v>42</v>
      </c>
      <c r="M28" s="34">
        <v>60.82544385559472</v>
      </c>
      <c r="N28" s="35">
        <v>77.08575677750751</v>
      </c>
      <c r="O28" s="15">
        <v>41</v>
      </c>
      <c r="P28" s="34">
        <v>53.187517012174155</v>
      </c>
      <c r="Q28" s="15">
        <v>40</v>
      </c>
      <c r="R28" s="33">
        <v>51.8902604996821</v>
      </c>
    </row>
    <row r="29" spans="1:18" s="19" customFormat="1" ht="16.5" customHeight="1">
      <c r="A29" s="16"/>
      <c r="B29" s="17" t="s">
        <v>26</v>
      </c>
      <c r="C29" s="18">
        <f>SUM(C9:C28)</f>
        <v>117309.44866196196</v>
      </c>
      <c r="D29" s="36">
        <f>SUM(D9:D28)</f>
        <v>108705</v>
      </c>
      <c r="E29" s="37">
        <f>+D29*100/C29</f>
        <v>92.66516997556056</v>
      </c>
      <c r="F29" s="38">
        <f>SUM(F9:F28)</f>
        <v>108644</v>
      </c>
      <c r="G29" s="37">
        <v>92.61317075410332</v>
      </c>
      <c r="H29" s="38">
        <f>SUM(H9:H28)</f>
        <v>121280</v>
      </c>
      <c r="I29" s="37">
        <v>103.38468161203242</v>
      </c>
      <c r="J29" s="38">
        <f>SUM(J9:J28)</f>
        <v>108733</v>
      </c>
      <c r="K29" s="37">
        <v>92.68903847065569</v>
      </c>
      <c r="L29" s="38">
        <f>SUM(L9:L28)</f>
        <v>108806</v>
      </c>
      <c r="M29" s="37">
        <v>92.75126704715369</v>
      </c>
      <c r="N29" s="39">
        <f>SUM(N9:N28)</f>
        <v>116801.00000000004</v>
      </c>
      <c r="O29" s="36">
        <f>SUM(O9:O28)</f>
        <v>110710</v>
      </c>
      <c r="P29" s="37">
        <v>94.78514738743672</v>
      </c>
      <c r="Q29" s="36">
        <f>SUM(Q9:Q28)</f>
        <v>105357</v>
      </c>
      <c r="R29" s="37">
        <v>90.20213868031948</v>
      </c>
    </row>
    <row r="30" ht="11.25" customHeight="1">
      <c r="A30" s="20" t="s">
        <v>40</v>
      </c>
    </row>
    <row r="31" spans="1:2" ht="11.25" customHeight="1">
      <c r="A31" s="21" t="s">
        <v>41</v>
      </c>
      <c r="B31" s="22"/>
    </row>
    <row r="32" ht="11.25" customHeight="1">
      <c r="A32" s="21" t="s">
        <v>42</v>
      </c>
    </row>
    <row r="33" ht="16.5" customHeight="1">
      <c r="D33" s="40"/>
    </row>
    <row r="34" ht="16.5" customHeight="1">
      <c r="D34" s="40"/>
    </row>
  </sheetData>
  <sheetProtection/>
  <mergeCells count="11">
    <mergeCell ref="H7:I7"/>
    <mergeCell ref="J7:K7"/>
    <mergeCell ref="L7:M7"/>
    <mergeCell ref="O7:P7"/>
    <mergeCell ref="Q7:R7"/>
    <mergeCell ref="A6:B8"/>
    <mergeCell ref="C6:C8"/>
    <mergeCell ref="N6:N8"/>
    <mergeCell ref="O6:R6"/>
    <mergeCell ref="D7:E7"/>
    <mergeCell ref="F7:G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35"/>
  <sheetViews>
    <sheetView showGridLines="0" zoomScalePageLayoutView="0" workbookViewId="0" topLeftCell="A1">
      <pane xSplit="3" ySplit="8" topLeftCell="G28" activePane="bottomRight" state="frozen"/>
      <selection pane="topLeft" activeCell="J8" sqref="J8:J27"/>
      <selection pane="topRight" activeCell="J8" sqref="J8:J27"/>
      <selection pane="bottomLeft" activeCell="J8" sqref="J8:J27"/>
      <selection pane="bottomRight" activeCell="D29" sqref="D29"/>
    </sheetView>
  </sheetViews>
  <sheetFormatPr defaultColWidth="11.421875" defaultRowHeight="16.5" customHeight="1"/>
  <cols>
    <col min="1" max="1" width="3.00390625" style="3" customWidth="1"/>
    <col min="2" max="2" width="17.28125" style="3" customWidth="1"/>
    <col min="3" max="3" width="11.140625" style="3" customWidth="1"/>
    <col min="4" max="11" width="10.57421875" style="3" customWidth="1"/>
    <col min="12" max="13" width="10.57421875" style="3" hidden="1" customWidth="1"/>
    <col min="14" max="14" width="11.140625" style="3" customWidth="1"/>
    <col min="15" max="18" width="10.57421875" style="3" customWidth="1"/>
    <col min="19" max="16384" width="11.421875" style="3" customWidth="1"/>
  </cols>
  <sheetData>
    <row r="1" s="1" customFormat="1" ht="21" customHeight="1">
      <c r="A1" s="1" t="s">
        <v>0</v>
      </c>
    </row>
    <row r="2" s="1" customFormat="1" ht="21" customHeight="1">
      <c r="A2" s="1" t="s">
        <v>27</v>
      </c>
    </row>
    <row r="3" spans="1:18" s="42" customFormat="1" ht="21" customHeight="1">
      <c r="A3" s="1" t="s">
        <v>28</v>
      </c>
      <c r="B3" s="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2" customFormat="1" ht="21" customHeight="1">
      <c r="A4" s="1" t="s">
        <v>54</v>
      </c>
      <c r="B4" s="1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6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6.5" customHeight="1">
      <c r="A6" s="130" t="s">
        <v>3</v>
      </c>
      <c r="B6" s="131"/>
      <c r="C6" s="154" t="s">
        <v>4</v>
      </c>
      <c r="D6" s="23" t="s">
        <v>30</v>
      </c>
      <c r="E6" s="24"/>
      <c r="F6" s="25"/>
      <c r="G6" s="24"/>
      <c r="H6" s="24"/>
      <c r="I6" s="24"/>
      <c r="J6" s="24"/>
      <c r="K6" s="24"/>
      <c r="L6" s="23"/>
      <c r="M6" s="26"/>
      <c r="N6" s="157" t="s">
        <v>31</v>
      </c>
      <c r="O6" s="151" t="s">
        <v>49</v>
      </c>
      <c r="P6" s="152"/>
      <c r="Q6" s="152"/>
      <c r="R6" s="153"/>
    </row>
    <row r="7" spans="1:18" ht="16.5" customHeight="1">
      <c r="A7" s="132"/>
      <c r="B7" s="133"/>
      <c r="C7" s="155"/>
      <c r="D7" s="149" t="s">
        <v>33</v>
      </c>
      <c r="E7" s="150"/>
      <c r="F7" s="149" t="s">
        <v>34</v>
      </c>
      <c r="G7" s="150"/>
      <c r="H7" s="149" t="s">
        <v>35</v>
      </c>
      <c r="I7" s="150"/>
      <c r="J7" s="149" t="s">
        <v>36</v>
      </c>
      <c r="K7" s="150"/>
      <c r="L7" s="149" t="s">
        <v>37</v>
      </c>
      <c r="M7" s="150"/>
      <c r="N7" s="158"/>
      <c r="O7" s="149" t="s">
        <v>50</v>
      </c>
      <c r="P7" s="150"/>
      <c r="Q7" s="149" t="s">
        <v>51</v>
      </c>
      <c r="R7" s="150"/>
    </row>
    <row r="8" spans="1:18" ht="16.5" customHeight="1">
      <c r="A8" s="134"/>
      <c r="B8" s="135"/>
      <c r="C8" s="156"/>
      <c r="D8" s="27" t="s">
        <v>38</v>
      </c>
      <c r="E8" s="27" t="s">
        <v>55</v>
      </c>
      <c r="F8" s="27" t="s">
        <v>38</v>
      </c>
      <c r="G8" s="27" t="s">
        <v>55</v>
      </c>
      <c r="H8" s="27" t="s">
        <v>38</v>
      </c>
      <c r="I8" s="27" t="s">
        <v>55</v>
      </c>
      <c r="J8" s="27" t="s">
        <v>38</v>
      </c>
      <c r="K8" s="27" t="s">
        <v>55</v>
      </c>
      <c r="L8" s="27" t="s">
        <v>38</v>
      </c>
      <c r="M8" s="27" t="s">
        <v>55</v>
      </c>
      <c r="N8" s="159"/>
      <c r="O8" s="27" t="s">
        <v>38</v>
      </c>
      <c r="P8" s="27" t="s">
        <v>55</v>
      </c>
      <c r="Q8" s="27" t="s">
        <v>38</v>
      </c>
      <c r="R8" s="27" t="s">
        <v>55</v>
      </c>
    </row>
    <row r="9" spans="1:18" ht="20.25" customHeight="1">
      <c r="A9" s="7">
        <v>1</v>
      </c>
      <c r="B9" s="8" t="s">
        <v>6</v>
      </c>
      <c r="C9" s="9">
        <v>8922.317004212377</v>
      </c>
      <c r="D9" s="10">
        <f>+'[1]ENE-NOV POB DANE'!D8+'[1]DIC-POB DANE'!D8</f>
        <v>8046</v>
      </c>
      <c r="E9" s="28">
        <f aca="true" t="shared" si="0" ref="E9:E29">+D9*100/C9</f>
        <v>90.1783695446076</v>
      </c>
      <c r="F9" s="10">
        <f>+'[1]ENE-NOV POB DANE'!F8+'[1]DIC-POB DANE'!F8</f>
        <v>7954</v>
      </c>
      <c r="G9" s="28">
        <f aca="true" t="shared" si="1" ref="G9:G29">+F9*100/C9</f>
        <v>89.14724724804984</v>
      </c>
      <c r="H9" s="10">
        <f>+'[1]ENE-NOV POB DANE'!H8+'[1]DIC-POB DANE'!H8</f>
        <v>11269</v>
      </c>
      <c r="I9" s="28">
        <f aca="true" t="shared" si="2" ref="I9:I29">+H9*100/C9</f>
        <v>126.30127347727854</v>
      </c>
      <c r="J9" s="10">
        <f>+'[1]ENE-NOV POB DANE'!J8+'[1]DIC-POB DANE'!J8</f>
        <v>8048</v>
      </c>
      <c r="K9" s="29">
        <f aca="true" t="shared" si="3" ref="K9:K29">+J9*100/C9</f>
        <v>90.20078524670669</v>
      </c>
      <c r="L9" s="10">
        <f>+'[1]ENE-NOV POB DANE'!L8+'[1]DIC-POB DANE'!L8</f>
        <v>8054</v>
      </c>
      <c r="M9" s="30">
        <f aca="true" t="shared" si="4" ref="M9:M29">+L9*100/C9</f>
        <v>90.26803235300395</v>
      </c>
      <c r="N9" s="31">
        <v>8780.273149414517</v>
      </c>
      <c r="O9" s="10">
        <f>+'[1]ENE-NOV POB DANE'!O8+'[1]DIC-POB DANE'!O8</f>
        <v>7873</v>
      </c>
      <c r="P9" s="30">
        <f aca="true" t="shared" si="5" ref="P9:P29">+O9*100/N9</f>
        <v>89.66691429781982</v>
      </c>
      <c r="Q9" s="10">
        <f>+'[1]ENE-NOV POB DANE'!Q8+'[1]DIC-POB DANE'!Q8</f>
        <v>6731</v>
      </c>
      <c r="R9" s="29">
        <f aca="true" t="shared" si="6" ref="R9:R29">+Q9*100/N9</f>
        <v>76.66048522019881</v>
      </c>
    </row>
    <row r="10" spans="1:18" ht="20.25" customHeight="1">
      <c r="A10" s="11">
        <v>2</v>
      </c>
      <c r="B10" s="12" t="s">
        <v>7</v>
      </c>
      <c r="C10" s="13">
        <v>6207.218040083747</v>
      </c>
      <c r="D10" s="14">
        <f>+'[1]ENE-NOV POB DANE'!D9+'[1]DIC-POB DANE'!D9</f>
        <v>6487</v>
      </c>
      <c r="E10" s="32">
        <f t="shared" si="0"/>
        <v>104.507364782573</v>
      </c>
      <c r="F10" s="14">
        <f>+'[1]ENE-NOV POB DANE'!F9+'[1]DIC-POB DANE'!F9</f>
        <v>6489</v>
      </c>
      <c r="G10" s="32">
        <f t="shared" si="1"/>
        <v>104.53958533592049</v>
      </c>
      <c r="H10" s="14">
        <f>+'[1]ENE-NOV POB DANE'!H9+'[1]DIC-POB DANE'!H9</f>
        <v>9617</v>
      </c>
      <c r="I10" s="32">
        <f t="shared" si="2"/>
        <v>154.93253077138965</v>
      </c>
      <c r="J10" s="14">
        <f>+'[1]ENE-NOV POB DANE'!J9+'[1]DIC-POB DANE'!J9</f>
        <v>6488</v>
      </c>
      <c r="K10" s="33">
        <f t="shared" si="3"/>
        <v>104.52347505924675</v>
      </c>
      <c r="L10" s="14">
        <f>+'[1]ENE-NOV POB DANE'!L9+'[1]DIC-POB DANE'!L9</f>
        <v>6487</v>
      </c>
      <c r="M10" s="34">
        <f t="shared" si="4"/>
        <v>104.507364782573</v>
      </c>
      <c r="N10" s="35">
        <v>5668.295087180545</v>
      </c>
      <c r="O10" s="14">
        <f>+'[1]ENE-NOV POB DANE'!O9+'[1]DIC-POB DANE'!O9</f>
        <v>5859</v>
      </c>
      <c r="P10" s="34">
        <f t="shared" si="5"/>
        <v>103.36441398844521</v>
      </c>
      <c r="Q10" s="14">
        <f>+'[1]ENE-NOV POB DANE'!Q9+'[1]DIC-POB DANE'!Q9</f>
        <v>5185</v>
      </c>
      <c r="R10" s="33">
        <f t="shared" si="6"/>
        <v>91.47371335212296</v>
      </c>
    </row>
    <row r="11" spans="1:18" ht="20.25" customHeight="1">
      <c r="A11" s="11">
        <v>3</v>
      </c>
      <c r="B11" s="12" t="s">
        <v>8</v>
      </c>
      <c r="C11" s="13">
        <v>1497.6615922626338</v>
      </c>
      <c r="D11" s="14">
        <f>+'[1]ENE-NOV POB DANE'!D10+'[1]DIC-POB DANE'!D10</f>
        <v>1510</v>
      </c>
      <c r="E11" s="32">
        <f t="shared" si="0"/>
        <v>100.82384483925541</v>
      </c>
      <c r="F11" s="14">
        <f>+'[1]ENE-NOV POB DANE'!F10+'[1]DIC-POB DANE'!F10</f>
        <v>1511</v>
      </c>
      <c r="G11" s="32">
        <f t="shared" si="1"/>
        <v>100.89061559742711</v>
      </c>
      <c r="H11" s="14">
        <f>+'[1]ENE-NOV POB DANE'!H10+'[1]DIC-POB DANE'!H10</f>
        <v>174</v>
      </c>
      <c r="I11" s="32">
        <f t="shared" si="2"/>
        <v>11.618111921874466</v>
      </c>
      <c r="J11" s="14">
        <f>+'[1]ENE-NOV POB DANE'!J10+'[1]DIC-POB DANE'!J10</f>
        <v>1511</v>
      </c>
      <c r="K11" s="33">
        <f t="shared" si="3"/>
        <v>100.89061559742711</v>
      </c>
      <c r="L11" s="14">
        <f>+'[1]ENE-NOV POB DANE'!L10+'[1]DIC-POB DANE'!L10</f>
        <v>1511</v>
      </c>
      <c r="M11" s="34">
        <f t="shared" si="4"/>
        <v>100.89061559742711</v>
      </c>
      <c r="N11" s="35">
        <v>1502.3908371928305</v>
      </c>
      <c r="O11" s="14">
        <f>+'[1]ENE-NOV POB DANE'!O10+'[1]DIC-POB DANE'!O10</f>
        <v>1523</v>
      </c>
      <c r="P11" s="34">
        <f t="shared" si="5"/>
        <v>101.37175775417248</v>
      </c>
      <c r="Q11" s="14">
        <f>+'[1]ENE-NOV POB DANE'!Q10+'[1]DIC-POB DANE'!Q10</f>
        <v>1522</v>
      </c>
      <c r="R11" s="33">
        <f t="shared" si="6"/>
        <v>101.30519717784013</v>
      </c>
    </row>
    <row r="12" spans="1:18" ht="20.25" customHeight="1">
      <c r="A12" s="11">
        <v>4</v>
      </c>
      <c r="B12" s="12" t="s">
        <v>9</v>
      </c>
      <c r="C12" s="13">
        <v>6142.258781524732</v>
      </c>
      <c r="D12" s="14">
        <f>+'[1]ENE-NOV POB DANE'!D11+'[1]DIC-POB DANE'!D11</f>
        <v>5683</v>
      </c>
      <c r="E12" s="32">
        <f t="shared" si="0"/>
        <v>92.52296593386566</v>
      </c>
      <c r="F12" s="14">
        <f>+'[1]ENE-NOV POB DANE'!F11+'[1]DIC-POB DANE'!F11</f>
        <v>5682</v>
      </c>
      <c r="G12" s="32">
        <f t="shared" si="1"/>
        <v>92.50668527823768</v>
      </c>
      <c r="H12" s="14">
        <f>+'[1]ENE-NOV POB DANE'!H11+'[1]DIC-POB DANE'!H11</f>
        <v>12597</v>
      </c>
      <c r="I12" s="32">
        <f t="shared" si="2"/>
        <v>205.0874189457867</v>
      </c>
      <c r="J12" s="14">
        <f>+'[1]ENE-NOV POB DANE'!J11+'[1]DIC-POB DANE'!J11</f>
        <v>5760</v>
      </c>
      <c r="K12" s="33">
        <f t="shared" si="3"/>
        <v>93.77657641722088</v>
      </c>
      <c r="L12" s="14">
        <f>+'[1]ENE-NOV POB DANE'!L11+'[1]DIC-POB DANE'!L11</f>
        <v>5682</v>
      </c>
      <c r="M12" s="34">
        <f t="shared" si="4"/>
        <v>92.50668527823768</v>
      </c>
      <c r="N12" s="35">
        <v>6416.688759565365</v>
      </c>
      <c r="O12" s="14">
        <f>+'[1]ENE-NOV POB DANE'!O11+'[1]DIC-POB DANE'!O11</f>
        <v>6032</v>
      </c>
      <c r="P12" s="34">
        <f t="shared" si="5"/>
        <v>94.00487114180333</v>
      </c>
      <c r="Q12" s="14">
        <f>+'[1]ENE-NOV POB DANE'!Q11+'[1]DIC-POB DANE'!Q11</f>
        <v>5969</v>
      </c>
      <c r="R12" s="33">
        <f t="shared" si="6"/>
        <v>93.02305634042176</v>
      </c>
    </row>
    <row r="13" spans="1:18" ht="20.25" customHeight="1">
      <c r="A13" s="11">
        <v>5</v>
      </c>
      <c r="B13" s="12" t="s">
        <v>10</v>
      </c>
      <c r="C13" s="13">
        <v>5598.869428181851</v>
      </c>
      <c r="D13" s="14">
        <f>+'[1]ENE-NOV POB DANE'!D12+'[1]DIC-POB DANE'!D12</f>
        <v>5555</v>
      </c>
      <c r="E13" s="32">
        <f t="shared" si="0"/>
        <v>99.21645916654111</v>
      </c>
      <c r="F13" s="14">
        <f>+'[1]ENE-NOV POB DANE'!F12+'[1]DIC-POB DANE'!F12</f>
        <v>5553</v>
      </c>
      <c r="G13" s="32">
        <f t="shared" si="1"/>
        <v>99.18073766909141</v>
      </c>
      <c r="H13" s="14">
        <f>+'[1]ENE-NOV POB DANE'!H12+'[1]DIC-POB DANE'!H12</f>
        <v>878</v>
      </c>
      <c r="I13" s="32">
        <f t="shared" si="2"/>
        <v>15.6817373804182</v>
      </c>
      <c r="J13" s="14">
        <f>+'[1]ENE-NOV POB DANE'!J12+'[1]DIC-POB DANE'!J12</f>
        <v>5553</v>
      </c>
      <c r="K13" s="33">
        <f t="shared" si="3"/>
        <v>99.18073766909141</v>
      </c>
      <c r="L13" s="14">
        <f>+'[1]ENE-NOV POB DANE'!L12+'[1]DIC-POB DANE'!L12</f>
        <v>5553</v>
      </c>
      <c r="M13" s="34">
        <f t="shared" si="4"/>
        <v>99.18073766909141</v>
      </c>
      <c r="N13" s="35">
        <v>5991.211217191905</v>
      </c>
      <c r="O13" s="14">
        <f>+'[1]ENE-NOV POB DANE'!O12+'[1]DIC-POB DANE'!O12</f>
        <v>5930</v>
      </c>
      <c r="P13" s="34">
        <f t="shared" si="5"/>
        <v>98.97831648772024</v>
      </c>
      <c r="Q13" s="14">
        <f>+'[1]ENE-NOV POB DANE'!Q12+'[1]DIC-POB DANE'!Q12</f>
        <v>5964</v>
      </c>
      <c r="R13" s="33">
        <f t="shared" si="6"/>
        <v>99.54581442373753</v>
      </c>
    </row>
    <row r="14" spans="1:18" ht="20.25" customHeight="1">
      <c r="A14" s="11">
        <v>6</v>
      </c>
      <c r="B14" s="12" t="s">
        <v>11</v>
      </c>
      <c r="C14" s="13">
        <v>3656.278267464613</v>
      </c>
      <c r="D14" s="14">
        <f>+'[1]ENE-NOV POB DANE'!D13+'[1]DIC-POB DANE'!D13</f>
        <v>3474</v>
      </c>
      <c r="E14" s="32">
        <f t="shared" si="0"/>
        <v>95.01465003124582</v>
      </c>
      <c r="F14" s="14">
        <f>+'[1]ENE-NOV POB DANE'!F13+'[1]DIC-POB DANE'!F13</f>
        <v>3474</v>
      </c>
      <c r="G14" s="32">
        <f t="shared" si="1"/>
        <v>95.01465003124582</v>
      </c>
      <c r="H14" s="14">
        <f>+'[1]ENE-NOV POB DANE'!H13+'[1]DIC-POB DANE'!H13</f>
        <v>4873</v>
      </c>
      <c r="I14" s="32">
        <f t="shared" si="2"/>
        <v>133.27760207318966</v>
      </c>
      <c r="J14" s="14">
        <f>+'[1]ENE-NOV POB DANE'!J13+'[1]DIC-POB DANE'!J13</f>
        <v>3474</v>
      </c>
      <c r="K14" s="33">
        <f t="shared" si="3"/>
        <v>95.01465003124582</v>
      </c>
      <c r="L14" s="14">
        <f>+'[1]ENE-NOV POB DANE'!L13+'[1]DIC-POB DANE'!L13</f>
        <v>3474</v>
      </c>
      <c r="M14" s="34">
        <f t="shared" si="4"/>
        <v>95.01465003124582</v>
      </c>
      <c r="N14" s="35">
        <v>3853.6689100412345</v>
      </c>
      <c r="O14" s="14">
        <f>+'[1]ENE-NOV POB DANE'!O13+'[1]DIC-POB DANE'!O13</f>
        <v>3451</v>
      </c>
      <c r="P14" s="34">
        <f t="shared" si="5"/>
        <v>89.55102476520418</v>
      </c>
      <c r="Q14" s="14">
        <f>+'[1]ENE-NOV POB DANE'!Q13+'[1]DIC-POB DANE'!Q13</f>
        <v>3431</v>
      </c>
      <c r="R14" s="33">
        <f t="shared" si="6"/>
        <v>89.03203882046235</v>
      </c>
    </row>
    <row r="15" spans="1:18" ht="20.25" customHeight="1">
      <c r="A15" s="11">
        <v>7</v>
      </c>
      <c r="B15" s="12" t="s">
        <v>12</v>
      </c>
      <c r="C15" s="13">
        <v>7437.319555336223</v>
      </c>
      <c r="D15" s="14">
        <f>+'[1]ENE-NOV POB DANE'!D14+'[1]DIC-POB DANE'!D14</f>
        <v>7831</v>
      </c>
      <c r="E15" s="32">
        <f t="shared" si="0"/>
        <v>105.29331087275004</v>
      </c>
      <c r="F15" s="14">
        <f>+'[1]ENE-NOV POB DANE'!F14+'[1]DIC-POB DANE'!F14</f>
        <v>7831</v>
      </c>
      <c r="G15" s="32">
        <f t="shared" si="1"/>
        <v>105.29331087275004</v>
      </c>
      <c r="H15" s="14">
        <f>+'[1]ENE-NOV POB DANE'!H14+'[1]DIC-POB DANE'!H14</f>
        <v>3628</v>
      </c>
      <c r="I15" s="32">
        <f t="shared" si="2"/>
        <v>48.78101543178868</v>
      </c>
      <c r="J15" s="14">
        <f>+'[1]ENE-NOV POB DANE'!J14+'[1]DIC-POB DANE'!J14</f>
        <v>7830</v>
      </c>
      <c r="K15" s="33">
        <f t="shared" si="3"/>
        <v>105.27986516838627</v>
      </c>
      <c r="L15" s="14">
        <f>+'[1]ENE-NOV POB DANE'!L14+'[1]DIC-POB DANE'!L14</f>
        <v>7830</v>
      </c>
      <c r="M15" s="34">
        <f t="shared" si="4"/>
        <v>105.27986516838627</v>
      </c>
      <c r="N15" s="35">
        <v>8389.726623125343</v>
      </c>
      <c r="O15" s="14">
        <f>+'[1]ENE-NOV POB DANE'!O14+'[1]DIC-POB DANE'!O14</f>
        <v>8837</v>
      </c>
      <c r="P15" s="34">
        <f t="shared" si="5"/>
        <v>105.33120323184069</v>
      </c>
      <c r="Q15" s="14">
        <f>+'[1]ENE-NOV POB DANE'!Q14+'[1]DIC-POB DANE'!Q14</f>
        <v>8795</v>
      </c>
      <c r="R15" s="33">
        <f t="shared" si="6"/>
        <v>104.83059097250637</v>
      </c>
    </row>
    <row r="16" spans="1:18" ht="20.25" customHeight="1">
      <c r="A16" s="11">
        <v>8</v>
      </c>
      <c r="B16" s="12" t="s">
        <v>13</v>
      </c>
      <c r="C16" s="13">
        <v>14929.2873758094</v>
      </c>
      <c r="D16" s="14">
        <f>+'[1]ENE-NOV POB DANE'!D15+'[1]DIC-POB DANE'!D15</f>
        <v>14882</v>
      </c>
      <c r="E16" s="32">
        <f t="shared" si="0"/>
        <v>99.6832576490823</v>
      </c>
      <c r="F16" s="14">
        <f>+'[1]ENE-NOV POB DANE'!F15+'[1]DIC-POB DANE'!F15</f>
        <v>14876</v>
      </c>
      <c r="G16" s="32">
        <f t="shared" si="1"/>
        <v>99.64306818893618</v>
      </c>
      <c r="H16" s="14">
        <f>+'[1]ENE-NOV POB DANE'!H15+'[1]DIC-POB DANE'!H15</f>
        <v>11398</v>
      </c>
      <c r="I16" s="32">
        <f t="shared" si="2"/>
        <v>76.34657779090445</v>
      </c>
      <c r="J16" s="14">
        <f>+'[1]ENE-NOV POB DANE'!J15+'[1]DIC-POB DANE'!J15</f>
        <v>14876</v>
      </c>
      <c r="K16" s="33">
        <f t="shared" si="3"/>
        <v>99.64306818893618</v>
      </c>
      <c r="L16" s="14">
        <f>+'[1]ENE-NOV POB DANE'!L15+'[1]DIC-POB DANE'!L15</f>
        <v>14876</v>
      </c>
      <c r="M16" s="34">
        <f t="shared" si="4"/>
        <v>99.64306818893618</v>
      </c>
      <c r="N16" s="35">
        <v>14176.83047512139</v>
      </c>
      <c r="O16" s="14">
        <f>+'[1]ENE-NOV POB DANE'!O15+'[1]DIC-POB DANE'!O15</f>
        <v>14019</v>
      </c>
      <c r="P16" s="34">
        <f t="shared" si="5"/>
        <v>98.88670125950675</v>
      </c>
      <c r="Q16" s="14">
        <f>+'[1]ENE-NOV POB DANE'!Q15+'[1]DIC-POB DANE'!Q15</f>
        <v>13685</v>
      </c>
      <c r="R16" s="33">
        <f t="shared" si="6"/>
        <v>96.5307444708146</v>
      </c>
    </row>
    <row r="17" spans="1:18" ht="20.25" customHeight="1">
      <c r="A17" s="11">
        <v>9</v>
      </c>
      <c r="B17" s="12" t="s">
        <v>14</v>
      </c>
      <c r="C17" s="13">
        <v>6586.957172759067</v>
      </c>
      <c r="D17" s="14">
        <f>+'[1]ENE-NOV POB DANE'!D16+'[1]DIC-POB DANE'!D16</f>
        <v>6108</v>
      </c>
      <c r="E17" s="32">
        <f t="shared" si="0"/>
        <v>92.7287037064726</v>
      </c>
      <c r="F17" s="14">
        <f>+'[1]ENE-NOV POB DANE'!F16+'[1]DIC-POB DANE'!F16</f>
        <v>6107</v>
      </c>
      <c r="G17" s="32">
        <f t="shared" si="1"/>
        <v>92.71352218982125</v>
      </c>
      <c r="H17" s="14">
        <f>+'[1]ENE-NOV POB DANE'!H16+'[1]DIC-POB DANE'!H16</f>
        <v>2045</v>
      </c>
      <c r="I17" s="32">
        <f t="shared" si="2"/>
        <v>31.046201552019724</v>
      </c>
      <c r="J17" s="14">
        <f>+'[1]ENE-NOV POB DANE'!J16+'[1]DIC-POB DANE'!J16</f>
        <v>6107</v>
      </c>
      <c r="K17" s="33">
        <f t="shared" si="3"/>
        <v>92.71352218982125</v>
      </c>
      <c r="L17" s="14">
        <f>+'[1]ENE-NOV POB DANE'!L16+'[1]DIC-POB DANE'!L16</f>
        <v>6106</v>
      </c>
      <c r="M17" s="34">
        <f t="shared" si="4"/>
        <v>92.6983406731699</v>
      </c>
      <c r="N17" s="35">
        <v>6455.276221642195</v>
      </c>
      <c r="O17" s="14">
        <f>+'[1]ENE-NOV POB DANE'!O16+'[1]DIC-POB DANE'!O16</f>
        <v>6212</v>
      </c>
      <c r="P17" s="34">
        <f t="shared" si="5"/>
        <v>96.2313584533133</v>
      </c>
      <c r="Q17" s="14">
        <f>+'[1]ENE-NOV POB DANE'!Q16+'[1]DIC-POB DANE'!Q16</f>
        <v>6308</v>
      </c>
      <c r="R17" s="33">
        <f t="shared" si="6"/>
        <v>97.71851402503225</v>
      </c>
    </row>
    <row r="18" spans="1:18" ht="20.25" customHeight="1">
      <c r="A18" s="11">
        <v>10</v>
      </c>
      <c r="B18" s="12" t="s">
        <v>15</v>
      </c>
      <c r="C18" s="13">
        <v>8444.735413797722</v>
      </c>
      <c r="D18" s="14">
        <f>+'[1]ENE-NOV POB DANE'!D17+'[1]DIC-POB DANE'!D17</f>
        <v>7536</v>
      </c>
      <c r="E18" s="32">
        <f t="shared" si="0"/>
        <v>89.23903036307149</v>
      </c>
      <c r="F18" s="14">
        <f>+'[1]ENE-NOV POB DANE'!F17+'[1]DIC-POB DANE'!F17</f>
        <v>7536</v>
      </c>
      <c r="G18" s="32">
        <f t="shared" si="1"/>
        <v>89.23903036307149</v>
      </c>
      <c r="H18" s="14">
        <f>+'[1]ENE-NOV POB DANE'!H17+'[1]DIC-POB DANE'!H17</f>
        <v>6352</v>
      </c>
      <c r="I18" s="32">
        <f t="shared" si="2"/>
        <v>75.21846083681397</v>
      </c>
      <c r="J18" s="14">
        <f>+'[1]ENE-NOV POB DANE'!J17+'[1]DIC-POB DANE'!J17</f>
        <v>7541</v>
      </c>
      <c r="K18" s="33">
        <f t="shared" si="3"/>
        <v>89.29823884924657</v>
      </c>
      <c r="L18" s="14">
        <f>+'[1]ENE-NOV POB DANE'!L17+'[1]DIC-POB DANE'!L17</f>
        <v>7537</v>
      </c>
      <c r="M18" s="34">
        <f t="shared" si="4"/>
        <v>89.2508720603065</v>
      </c>
      <c r="N18" s="35">
        <v>8266.758642261442</v>
      </c>
      <c r="O18" s="14">
        <f>+'[1]ENE-NOV POB DANE'!O17+'[1]DIC-POB DANE'!O17</f>
        <v>7697</v>
      </c>
      <c r="P18" s="34">
        <f t="shared" si="5"/>
        <v>93.1078350425194</v>
      </c>
      <c r="Q18" s="14">
        <f>+'[1]ENE-NOV POB DANE'!Q17+'[1]DIC-POB DANE'!Q17</f>
        <v>7579</v>
      </c>
      <c r="R18" s="33">
        <f t="shared" si="6"/>
        <v>91.68043156908594</v>
      </c>
    </row>
    <row r="19" spans="1:18" ht="20.25" customHeight="1">
      <c r="A19" s="11">
        <v>11</v>
      </c>
      <c r="B19" s="12" t="s">
        <v>16</v>
      </c>
      <c r="C19" s="13">
        <v>9411.874795661866</v>
      </c>
      <c r="D19" s="14">
        <f>+'[1]ENE-NOV POB DANE'!D18+'[1]DIC-POB DANE'!D18</f>
        <v>10334</v>
      </c>
      <c r="E19" s="32">
        <f t="shared" si="0"/>
        <v>109.79746569475363</v>
      </c>
      <c r="F19" s="14">
        <f>+'[1]ENE-NOV POB DANE'!F18+'[1]DIC-POB DANE'!F18</f>
        <v>10339</v>
      </c>
      <c r="G19" s="32">
        <f t="shared" si="1"/>
        <v>109.85059007335569</v>
      </c>
      <c r="H19" s="14">
        <f>+'[1]ENE-NOV POB DANE'!H18+'[1]DIC-POB DANE'!H18</f>
        <v>6986</v>
      </c>
      <c r="I19" s="32">
        <f t="shared" si="2"/>
        <v>74.22538178280905</v>
      </c>
      <c r="J19" s="14">
        <f>+'[1]ENE-NOV POB DANE'!J18+'[1]DIC-POB DANE'!J18</f>
        <v>10339</v>
      </c>
      <c r="K19" s="33">
        <f t="shared" si="3"/>
        <v>109.85059007335569</v>
      </c>
      <c r="L19" s="14">
        <f>+'[1]ENE-NOV POB DANE'!L18+'[1]DIC-POB DANE'!L18</f>
        <v>10339</v>
      </c>
      <c r="M19" s="34">
        <f t="shared" si="4"/>
        <v>109.85059007335569</v>
      </c>
      <c r="N19" s="35">
        <v>9588.984326092062</v>
      </c>
      <c r="O19" s="14">
        <f>+'[1]ENE-NOV POB DANE'!O18+'[1]DIC-POB DANE'!O18</f>
        <v>10520</v>
      </c>
      <c r="P19" s="34">
        <f t="shared" si="5"/>
        <v>109.70922093776502</v>
      </c>
      <c r="Q19" s="14">
        <f>+'[1]ENE-NOV POB DANE'!Q18+'[1]DIC-POB DANE'!Q18</f>
        <v>10546</v>
      </c>
      <c r="R19" s="33">
        <f t="shared" si="6"/>
        <v>109.98036540015875</v>
      </c>
    </row>
    <row r="20" spans="1:18" ht="20.25" customHeight="1">
      <c r="A20" s="11">
        <v>12</v>
      </c>
      <c r="B20" s="12" t="s">
        <v>17</v>
      </c>
      <c r="C20" s="13">
        <v>1848.7611205764383</v>
      </c>
      <c r="D20" s="14">
        <f>+'[1]ENE-NOV POB DANE'!D19+'[1]DIC-POB DANE'!D19</f>
        <v>1762</v>
      </c>
      <c r="E20" s="32">
        <f t="shared" si="0"/>
        <v>95.30706700769505</v>
      </c>
      <c r="F20" s="14">
        <f>+'[1]ENE-NOV POB DANE'!F19+'[1]DIC-POB DANE'!F19</f>
        <v>1763</v>
      </c>
      <c r="G20" s="32">
        <f t="shared" si="1"/>
        <v>95.36115728408988</v>
      </c>
      <c r="H20" s="14">
        <f>+'[1]ENE-NOV POB DANE'!H19+'[1]DIC-POB DANE'!H19</f>
        <v>7460</v>
      </c>
      <c r="I20" s="32">
        <f t="shared" si="2"/>
        <v>403.51346190545127</v>
      </c>
      <c r="J20" s="14">
        <f>+'[1]ENE-NOV POB DANE'!J19+'[1]DIC-POB DANE'!J19</f>
        <v>1761</v>
      </c>
      <c r="K20" s="33">
        <f t="shared" si="3"/>
        <v>95.25297673130022</v>
      </c>
      <c r="L20" s="14">
        <f>+'[1]ENE-NOV POB DANE'!L19+'[1]DIC-POB DANE'!L19</f>
        <v>1761</v>
      </c>
      <c r="M20" s="34">
        <f t="shared" si="4"/>
        <v>95.25297673130022</v>
      </c>
      <c r="N20" s="35">
        <v>1907.0329942180338</v>
      </c>
      <c r="O20" s="14">
        <f>+'[1]ENE-NOV POB DANE'!O19+'[1]DIC-POB DANE'!O19</f>
        <v>1699</v>
      </c>
      <c r="P20" s="34">
        <f t="shared" si="5"/>
        <v>89.0912745165515</v>
      </c>
      <c r="Q20" s="14">
        <f>+'[1]ENE-NOV POB DANE'!Q19+'[1]DIC-POB DANE'!Q19</f>
        <v>1705</v>
      </c>
      <c r="R20" s="33">
        <f t="shared" si="6"/>
        <v>89.40589938241335</v>
      </c>
    </row>
    <row r="21" spans="1:18" ht="20.25" customHeight="1">
      <c r="A21" s="11">
        <v>13</v>
      </c>
      <c r="B21" s="12" t="s">
        <v>18</v>
      </c>
      <c r="C21" s="13">
        <v>8979.61455389152</v>
      </c>
      <c r="D21" s="14">
        <f>+'[1]ENE-NOV POB DANE'!D20+'[1]DIC-POB DANE'!D20</f>
        <v>5549</v>
      </c>
      <c r="E21" s="32">
        <f t="shared" si="0"/>
        <v>61.79552548383287</v>
      </c>
      <c r="F21" s="14">
        <f>+'[1]ENE-NOV POB DANE'!F20+'[1]DIC-POB DANE'!F20</f>
        <v>5556</v>
      </c>
      <c r="G21" s="32">
        <f t="shared" si="1"/>
        <v>61.87347983207342</v>
      </c>
      <c r="H21" s="14">
        <f>+'[1]ENE-NOV POB DANE'!H20+'[1]DIC-POB DANE'!H20</f>
        <v>17086</v>
      </c>
      <c r="I21" s="32">
        <f t="shared" si="2"/>
        <v>190.2754277197276</v>
      </c>
      <c r="J21" s="14">
        <f>+'[1]ENE-NOV POB DANE'!J20+'[1]DIC-POB DANE'!J20</f>
        <v>5558</v>
      </c>
      <c r="K21" s="33">
        <f t="shared" si="3"/>
        <v>61.895752502999294</v>
      </c>
      <c r="L21" s="14">
        <f>+'[1]ENE-NOV POB DANE'!L20+'[1]DIC-POB DANE'!L20</f>
        <v>5563</v>
      </c>
      <c r="M21" s="34">
        <f t="shared" si="4"/>
        <v>61.951434180313974</v>
      </c>
      <c r="N21" s="35">
        <v>7705.541542148851</v>
      </c>
      <c r="O21" s="14">
        <f>+'[1]ENE-NOV POB DANE'!O20+'[1]DIC-POB DANE'!O20</f>
        <v>4918</v>
      </c>
      <c r="P21" s="34">
        <f t="shared" si="5"/>
        <v>63.824196821194654</v>
      </c>
      <c r="Q21" s="14">
        <f>+'[1]ENE-NOV POB DANE'!Q20+'[1]DIC-POB DANE'!Q20</f>
        <v>4906</v>
      </c>
      <c r="R21" s="33">
        <f t="shared" si="6"/>
        <v>63.66846474273708</v>
      </c>
    </row>
    <row r="22" spans="1:18" ht="20.25" customHeight="1">
      <c r="A22" s="11">
        <v>14</v>
      </c>
      <c r="B22" s="12" t="s">
        <v>19</v>
      </c>
      <c r="C22" s="13">
        <v>1987.9595317743294</v>
      </c>
      <c r="D22" s="14">
        <f>+'[1]ENE-NOV POB DANE'!D21+'[1]DIC-POB DANE'!D21</f>
        <v>1725</v>
      </c>
      <c r="E22" s="32">
        <f t="shared" si="0"/>
        <v>86.77239010295003</v>
      </c>
      <c r="F22" s="14">
        <f>+'[1]ENE-NOV POB DANE'!F21+'[1]DIC-POB DANE'!F21</f>
        <v>1737</v>
      </c>
      <c r="G22" s="32">
        <f t="shared" si="1"/>
        <v>87.37602412105751</v>
      </c>
      <c r="H22" s="14">
        <f>+'[1]ENE-NOV POB DANE'!H21+'[1]DIC-POB DANE'!H21</f>
        <v>9236</v>
      </c>
      <c r="I22" s="32">
        <f t="shared" si="2"/>
        <v>464.5969826033893</v>
      </c>
      <c r="J22" s="14">
        <f>+'[1]ENE-NOV POB DANE'!J21+'[1]DIC-POB DANE'!J21</f>
        <v>1737</v>
      </c>
      <c r="K22" s="33">
        <f t="shared" si="3"/>
        <v>87.37602412105751</v>
      </c>
      <c r="L22" s="14">
        <f>+'[1]ENE-NOV POB DANE'!L21+'[1]DIC-POB DANE'!L21</f>
        <v>1737</v>
      </c>
      <c r="M22" s="34">
        <f t="shared" si="4"/>
        <v>87.37602412105751</v>
      </c>
      <c r="N22" s="35">
        <v>1994.3625136550684</v>
      </c>
      <c r="O22" s="14">
        <f>+'[1]ENE-NOV POB DANE'!O21+'[1]DIC-POB DANE'!O21</f>
        <v>1696</v>
      </c>
      <c r="P22" s="34">
        <f t="shared" si="5"/>
        <v>85.0397050881056</v>
      </c>
      <c r="Q22" s="14">
        <f>+'[1]ENE-NOV POB DANE'!Q21+'[1]DIC-POB DANE'!Q21</f>
        <v>1701</v>
      </c>
      <c r="R22" s="33">
        <f t="shared" si="6"/>
        <v>85.29041176584177</v>
      </c>
    </row>
    <row r="23" spans="1:18" ht="20.25" customHeight="1">
      <c r="A23" s="11">
        <v>15</v>
      </c>
      <c r="B23" s="12" t="s">
        <v>20</v>
      </c>
      <c r="C23" s="13">
        <v>3306.718169055122</v>
      </c>
      <c r="D23" s="14">
        <f>+'[1]ENE-NOV POB DANE'!D22+'[1]DIC-POB DANE'!D22</f>
        <v>2839</v>
      </c>
      <c r="E23" s="32">
        <f t="shared" si="0"/>
        <v>85.8555176116273</v>
      </c>
      <c r="F23" s="14">
        <f>+'[1]ENE-NOV POB DANE'!F22+'[1]DIC-POB DANE'!F22</f>
        <v>2839</v>
      </c>
      <c r="G23" s="32">
        <f t="shared" si="1"/>
        <v>85.8555176116273</v>
      </c>
      <c r="H23" s="14">
        <f>+'[1]ENE-NOV POB DANE'!H22+'[1]DIC-POB DANE'!H22</f>
        <v>25</v>
      </c>
      <c r="I23" s="32">
        <f t="shared" si="2"/>
        <v>0.7560366115853056</v>
      </c>
      <c r="J23" s="14">
        <f>+'[1]ENE-NOV POB DANE'!J22+'[1]DIC-POB DANE'!J22</f>
        <v>2839</v>
      </c>
      <c r="K23" s="33">
        <f t="shared" si="3"/>
        <v>85.8555176116273</v>
      </c>
      <c r="L23" s="14">
        <f>+'[1]ENE-NOV POB DANE'!L22+'[1]DIC-POB DANE'!L22</f>
        <v>2839</v>
      </c>
      <c r="M23" s="34">
        <f t="shared" si="4"/>
        <v>85.8555176116273</v>
      </c>
      <c r="N23" s="35">
        <v>2998.4126673097317</v>
      </c>
      <c r="O23" s="14">
        <f>+'[1]ENE-NOV POB DANE'!O22+'[1]DIC-POB DANE'!O22</f>
        <v>2535</v>
      </c>
      <c r="P23" s="34">
        <f t="shared" si="5"/>
        <v>84.54473353977924</v>
      </c>
      <c r="Q23" s="14">
        <f>+'[1]ENE-NOV POB DANE'!Q22+'[1]DIC-POB DANE'!Q22</f>
        <v>2538</v>
      </c>
      <c r="R23" s="33">
        <f t="shared" si="6"/>
        <v>84.64478647887957</v>
      </c>
    </row>
    <row r="24" spans="1:18" ht="20.25" customHeight="1">
      <c r="A24" s="11">
        <v>16</v>
      </c>
      <c r="B24" s="12" t="s">
        <v>21</v>
      </c>
      <c r="C24" s="13">
        <v>5350.37448671006</v>
      </c>
      <c r="D24" s="14">
        <f>+'[1]ENE-NOV POB DANE'!D23+'[1]DIC-POB DANE'!D23</f>
        <v>4858</v>
      </c>
      <c r="E24" s="32">
        <f t="shared" si="0"/>
        <v>90.797382726516</v>
      </c>
      <c r="F24" s="14">
        <f>+'[1]ENE-NOV POB DANE'!F23+'[1]DIC-POB DANE'!F23</f>
        <v>4853</v>
      </c>
      <c r="G24" s="32">
        <f t="shared" si="1"/>
        <v>90.70393132395681</v>
      </c>
      <c r="H24" s="14">
        <f>+'[1]ENE-NOV POB DANE'!H23+'[1]DIC-POB DANE'!H23</f>
        <v>5946</v>
      </c>
      <c r="I24" s="32">
        <f t="shared" si="2"/>
        <v>111.13240792339732</v>
      </c>
      <c r="J24" s="14">
        <f>+'[1]ENE-NOV POB DANE'!J23+'[1]DIC-POB DANE'!J23</f>
        <v>4853</v>
      </c>
      <c r="K24" s="33">
        <f t="shared" si="3"/>
        <v>90.70393132395681</v>
      </c>
      <c r="L24" s="14">
        <f>+'[1]ENE-NOV POB DANE'!L23+'[1]DIC-POB DANE'!L23</f>
        <v>4853</v>
      </c>
      <c r="M24" s="34">
        <f t="shared" si="4"/>
        <v>90.70393132395681</v>
      </c>
      <c r="N24" s="35">
        <v>4884.574739727137</v>
      </c>
      <c r="O24" s="14">
        <f>+'[1]ENE-NOV POB DANE'!O23+'[1]DIC-POB DANE'!O23</f>
        <v>4727</v>
      </c>
      <c r="P24" s="34">
        <f t="shared" si="5"/>
        <v>96.77403360326227</v>
      </c>
      <c r="Q24" s="14">
        <f>+'[1]ENE-NOV POB DANE'!Q23+'[1]DIC-POB DANE'!Q23</f>
        <v>4624</v>
      </c>
      <c r="R24" s="33">
        <f t="shared" si="6"/>
        <v>94.6653546396202</v>
      </c>
    </row>
    <row r="25" spans="1:18" ht="20.25" customHeight="1">
      <c r="A25" s="11">
        <v>17</v>
      </c>
      <c r="B25" s="12" t="s">
        <v>22</v>
      </c>
      <c r="C25" s="13">
        <v>349.52498263555105</v>
      </c>
      <c r="D25" s="14">
        <f>+'[1]ENE-NOV POB DANE'!D24+'[1]DIC-POB DANE'!D24</f>
        <v>222</v>
      </c>
      <c r="E25" s="32">
        <f t="shared" si="0"/>
        <v>63.51477320048362</v>
      </c>
      <c r="F25" s="14">
        <f>+'[1]ENE-NOV POB DANE'!F24+'[1]DIC-POB DANE'!F24</f>
        <v>222</v>
      </c>
      <c r="G25" s="32">
        <f t="shared" si="1"/>
        <v>63.51477320048362</v>
      </c>
      <c r="H25" s="14">
        <f>+'[1]ENE-NOV POB DANE'!H24+'[1]DIC-POB DANE'!H24</f>
        <v>10</v>
      </c>
      <c r="I25" s="32">
        <f t="shared" si="2"/>
        <v>2.8610258198416045</v>
      </c>
      <c r="J25" s="14">
        <f>+'[1]ENE-NOV POB DANE'!J24+'[1]DIC-POB DANE'!J24</f>
        <v>222</v>
      </c>
      <c r="K25" s="33">
        <f t="shared" si="3"/>
        <v>63.51477320048362</v>
      </c>
      <c r="L25" s="14">
        <f>+'[1]ENE-NOV POB DANE'!L24+'[1]DIC-POB DANE'!L24</f>
        <v>222</v>
      </c>
      <c r="M25" s="34">
        <f t="shared" si="4"/>
        <v>63.51477320048362</v>
      </c>
      <c r="N25" s="35">
        <v>369.5375162309395</v>
      </c>
      <c r="O25" s="14">
        <f>+'[1]ENE-NOV POB DANE'!O24+'[1]DIC-POB DANE'!O24</f>
        <v>228</v>
      </c>
      <c r="P25" s="34">
        <f t="shared" si="5"/>
        <v>61.6987423429867</v>
      </c>
      <c r="Q25" s="14">
        <f>+'[1]ENE-NOV POB DANE'!Q24+'[1]DIC-POB DANE'!Q24</f>
        <v>228</v>
      </c>
      <c r="R25" s="33">
        <f t="shared" si="6"/>
        <v>61.6987423429867</v>
      </c>
    </row>
    <row r="26" spans="1:18" ht="20.25" customHeight="1">
      <c r="A26" s="11">
        <v>18</v>
      </c>
      <c r="B26" s="12" t="s">
        <v>23</v>
      </c>
      <c r="C26" s="13">
        <v>5863.874728373106</v>
      </c>
      <c r="D26" s="14">
        <f>+'[1]ENE-NOV POB DANE'!D25+'[1]DIC-POB DANE'!D25</f>
        <v>5696</v>
      </c>
      <c r="E26" s="32">
        <f t="shared" si="0"/>
        <v>97.13713651553941</v>
      </c>
      <c r="F26" s="14">
        <f>+'[1]ENE-NOV POB DANE'!F25+'[1]DIC-POB DANE'!F25</f>
        <v>5696</v>
      </c>
      <c r="G26" s="32">
        <f t="shared" si="1"/>
        <v>97.13713651553941</v>
      </c>
      <c r="H26" s="14">
        <f>+'[1]ENE-NOV POB DANE'!H25+'[1]DIC-POB DANE'!H25</f>
        <v>5150</v>
      </c>
      <c r="I26" s="32">
        <f t="shared" si="2"/>
        <v>87.82588712342485</v>
      </c>
      <c r="J26" s="14">
        <f>+'[1]ENE-NOV POB DANE'!J25+'[1]DIC-POB DANE'!J25</f>
        <v>5696</v>
      </c>
      <c r="K26" s="33">
        <f t="shared" si="3"/>
        <v>97.13713651553941</v>
      </c>
      <c r="L26" s="14">
        <f>+'[1]ENE-NOV POB DANE'!L25+'[1]DIC-POB DANE'!L25</f>
        <v>5696</v>
      </c>
      <c r="M26" s="34">
        <f t="shared" si="4"/>
        <v>97.13713651553941</v>
      </c>
      <c r="N26" s="35">
        <v>6351.906353540038</v>
      </c>
      <c r="O26" s="14">
        <f>+'[1]ENE-NOV POB DANE'!O25+'[1]DIC-POB DANE'!O25</f>
        <v>5958</v>
      </c>
      <c r="P26" s="34">
        <f t="shared" si="5"/>
        <v>93.79861207619179</v>
      </c>
      <c r="Q26" s="14">
        <f>+'[1]ENE-NOV POB DANE'!Q25+'[1]DIC-POB DANE'!Q25</f>
        <v>5889</v>
      </c>
      <c r="R26" s="33">
        <f t="shared" si="6"/>
        <v>92.71232402092875</v>
      </c>
    </row>
    <row r="27" spans="1:18" ht="20.25" customHeight="1">
      <c r="A27" s="11">
        <v>19</v>
      </c>
      <c r="B27" s="12" t="s">
        <v>24</v>
      </c>
      <c r="C27" s="13">
        <v>11456.66750320467</v>
      </c>
      <c r="D27" s="14">
        <f>+'[1]ENE-NOV POB DANE'!D26+'[1]DIC-POB DANE'!D26</f>
        <v>10906</v>
      </c>
      <c r="E27" s="32">
        <f t="shared" si="0"/>
        <v>95.19347573759441</v>
      </c>
      <c r="F27" s="14">
        <f>+'[1]ENE-NOV POB DANE'!F26+'[1]DIC-POB DANE'!F26</f>
        <v>10902</v>
      </c>
      <c r="G27" s="32">
        <f t="shared" si="1"/>
        <v>95.15856157081004</v>
      </c>
      <c r="H27" s="14">
        <f>+'[1]ENE-NOV POB DANE'!H26+'[1]DIC-POB DANE'!H26</f>
        <v>7552</v>
      </c>
      <c r="I27" s="32">
        <f t="shared" si="2"/>
        <v>65.9179468888972</v>
      </c>
      <c r="J27" s="14">
        <f>+'[1]ENE-NOV POB DANE'!J26+'[1]DIC-POB DANE'!J26</f>
        <v>10903</v>
      </c>
      <c r="K27" s="33">
        <f t="shared" si="3"/>
        <v>95.16729011250612</v>
      </c>
      <c r="L27" s="14">
        <f>+'[1]ENE-NOV POB DANE'!L26+'[1]DIC-POB DANE'!L26</f>
        <v>10907</v>
      </c>
      <c r="M27" s="34">
        <f t="shared" si="4"/>
        <v>95.2022042792905</v>
      </c>
      <c r="N27" s="35">
        <v>12202.67204347286</v>
      </c>
      <c r="O27" s="14">
        <f>+'[1]ENE-NOV POB DANE'!O26+'[1]DIC-POB DANE'!O26</f>
        <v>11109</v>
      </c>
      <c r="P27" s="34">
        <f t="shared" si="5"/>
        <v>91.0374380334358</v>
      </c>
      <c r="Q27" s="14">
        <f>+'[1]ENE-NOV POB DANE'!Q26+'[1]DIC-POB DANE'!Q26</f>
        <v>11115</v>
      </c>
      <c r="R27" s="33">
        <f t="shared" si="6"/>
        <v>91.08660759219003</v>
      </c>
    </row>
    <row r="28" spans="1:18" ht="20.25" customHeight="1">
      <c r="A28" s="11">
        <v>20</v>
      </c>
      <c r="B28" s="12" t="s">
        <v>25</v>
      </c>
      <c r="C28" s="13">
        <v>66.72749668496884</v>
      </c>
      <c r="D28" s="15">
        <f>+'[1]ENE-NOV POB DANE'!D27+'[1]DIC-POB DANE'!D27</f>
        <v>61</v>
      </c>
      <c r="E28" s="32">
        <f t="shared" si="0"/>
        <v>91.41658691017697</v>
      </c>
      <c r="F28" s="15">
        <f>+'[1]ENE-NOV POB DANE'!F27+'[1]DIC-POB DANE'!F27</f>
        <v>61</v>
      </c>
      <c r="G28" s="32">
        <f t="shared" si="1"/>
        <v>91.41658691017697</v>
      </c>
      <c r="H28" s="15">
        <f>+'[1]ENE-NOV POB DANE'!H27+'[1]DIC-POB DANE'!H27</f>
        <v>22</v>
      </c>
      <c r="I28" s="32">
        <f t="shared" si="2"/>
        <v>32.96991659055563</v>
      </c>
      <c r="J28" s="15">
        <f>+'[1]ENE-NOV POB DANE'!J27+'[1]DIC-POB DANE'!J27</f>
        <v>61</v>
      </c>
      <c r="K28" s="33">
        <f t="shared" si="3"/>
        <v>91.41658691017697</v>
      </c>
      <c r="L28" s="15">
        <f>+'[1]ENE-NOV POB DANE'!L27+'[1]DIC-POB DANE'!L27</f>
        <v>59</v>
      </c>
      <c r="M28" s="34">
        <f t="shared" si="4"/>
        <v>88.419321765581</v>
      </c>
      <c r="N28" s="35">
        <v>76.85538086854297</v>
      </c>
      <c r="O28" s="15">
        <f>+'[1]ENE-NOV POB DANE'!O27+'[1]DIC-POB DANE'!O27</f>
        <v>59</v>
      </c>
      <c r="P28" s="34">
        <f t="shared" si="5"/>
        <v>76.76755919135493</v>
      </c>
      <c r="Q28" s="15">
        <f>+'[1]ENE-NOV POB DANE'!Q27+'[1]DIC-POB DANE'!Q27</f>
        <v>59</v>
      </c>
      <c r="R28" s="33">
        <f t="shared" si="6"/>
        <v>76.76755919135493</v>
      </c>
    </row>
    <row r="29" spans="1:18" s="19" customFormat="1" ht="16.5" customHeight="1">
      <c r="A29" s="16"/>
      <c r="B29" s="17" t="s">
        <v>26</v>
      </c>
      <c r="C29" s="18">
        <f>SUM(C9:C28)</f>
        <v>118044.99999999997</v>
      </c>
      <c r="D29" s="36">
        <f>SUM(D9:D28)</f>
        <v>111064</v>
      </c>
      <c r="E29" s="37">
        <f t="shared" si="0"/>
        <v>94.08615358549707</v>
      </c>
      <c r="F29" s="38">
        <f>SUM(F9:F28)</f>
        <v>110981</v>
      </c>
      <c r="G29" s="37">
        <f t="shared" si="1"/>
        <v>94.01584141640902</v>
      </c>
      <c r="H29" s="38">
        <f>SUM(H9:H28)</f>
        <v>122304</v>
      </c>
      <c r="I29" s="37">
        <f t="shared" si="2"/>
        <v>103.60794612224154</v>
      </c>
      <c r="J29" s="38">
        <f>SUM(J9:J28)</f>
        <v>111157</v>
      </c>
      <c r="K29" s="37">
        <f t="shared" si="3"/>
        <v>94.1649371002584</v>
      </c>
      <c r="L29" s="38">
        <f>SUM(L9:L28)</f>
        <v>111086</v>
      </c>
      <c r="M29" s="37">
        <f t="shared" si="4"/>
        <v>94.10479054597825</v>
      </c>
      <c r="N29" s="39">
        <f>SUM(N9:N28)</f>
        <v>117581.00000000003</v>
      </c>
      <c r="O29" s="36">
        <f>SUM(O9:O28)</f>
        <v>110882</v>
      </c>
      <c r="P29" s="37">
        <f t="shared" si="5"/>
        <v>94.30265093850194</v>
      </c>
      <c r="Q29" s="36">
        <f>SUM(Q9:Q28)</f>
        <v>108480</v>
      </c>
      <c r="R29" s="37">
        <f t="shared" si="6"/>
        <v>92.25980387987853</v>
      </c>
    </row>
    <row r="30" ht="13.5" customHeight="1">
      <c r="A30" s="20" t="s">
        <v>40</v>
      </c>
    </row>
    <row r="31" ht="13.5" customHeight="1">
      <c r="A31" s="21"/>
    </row>
    <row r="32" spans="1:2" ht="13.5" customHeight="1">
      <c r="A32" s="21"/>
      <c r="B32" s="22"/>
    </row>
    <row r="34" ht="16.5" customHeight="1">
      <c r="D34" s="40"/>
    </row>
    <row r="35" ht="16.5" customHeight="1">
      <c r="D35" s="40"/>
    </row>
  </sheetData>
  <sheetProtection/>
  <mergeCells count="11">
    <mergeCell ref="H7:I7"/>
    <mergeCell ref="J7:K7"/>
    <mergeCell ref="L7:M7"/>
    <mergeCell ref="O7:P7"/>
    <mergeCell ref="Q7:R7"/>
    <mergeCell ref="A6:B8"/>
    <mergeCell ref="C6:C8"/>
    <mergeCell ref="N6:N8"/>
    <mergeCell ref="O6:R6"/>
    <mergeCell ref="D7:E7"/>
    <mergeCell ref="F7:G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nezambrano</dc:creator>
  <cp:keywords/>
  <dc:description/>
  <cp:lastModifiedBy>Martinez Castro, Monica Liliana</cp:lastModifiedBy>
  <dcterms:created xsi:type="dcterms:W3CDTF">2010-02-01T16:21:31Z</dcterms:created>
  <dcterms:modified xsi:type="dcterms:W3CDTF">2014-07-28T20:22:39Z</dcterms:modified>
  <cp:category/>
  <cp:version/>
  <cp:contentType/>
  <cp:contentStatus/>
</cp:coreProperties>
</file>